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65"/>
  </bookViews>
  <sheets>
    <sheet name="Présentation " sheetId="6" r:id="rId1"/>
    <sheet name="Grille générale" sheetId="1" r:id="rId2"/>
    <sheet name="Résultats thématiques" sheetId="2" r:id="rId3"/>
    <sheet name="Radars" sheetId="4" r:id="rId4"/>
    <sheet name="Feuil1" sheetId="7" r:id="rId5"/>
  </sheets>
  <definedNames>
    <definedName name="_xlnm._FilterDatabase" localSheetId="1" hidden="1">'Grille générale'!$A$8:$I$48</definedName>
    <definedName name="_xlnm.Print_Titles" localSheetId="1">'Grille générale'!$8:$8</definedName>
    <definedName name="_xlnm.Print_Area" localSheetId="1">'Grille générale'!$A$1:$I$48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2" l="1"/>
  <c r="B40" i="2" l="1"/>
  <c r="C45" i="2" l="1"/>
  <c r="D45" i="2"/>
  <c r="E45" i="2"/>
  <c r="B45" i="2"/>
  <c r="C53" i="2" l="1"/>
  <c r="D53" i="2"/>
  <c r="E53" i="2"/>
  <c r="C52" i="2"/>
  <c r="D52" i="2"/>
  <c r="E52" i="2"/>
  <c r="B52" i="2"/>
  <c r="C55" i="2" l="1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B59" i="2"/>
  <c r="B58" i="2"/>
  <c r="B56" i="2"/>
  <c r="B57" i="2"/>
  <c r="B55" i="2"/>
  <c r="C54" i="2"/>
  <c r="D54" i="2"/>
  <c r="E54" i="2"/>
  <c r="B54" i="2"/>
  <c r="B39" i="2"/>
  <c r="E51" i="2"/>
  <c r="D51" i="2"/>
  <c r="C51" i="2"/>
  <c r="B51" i="2"/>
  <c r="B44" i="2"/>
  <c r="C44" i="2"/>
  <c r="D44" i="2"/>
  <c r="E44" i="2"/>
  <c r="C43" i="2"/>
  <c r="D43" i="2"/>
  <c r="E43" i="2"/>
  <c r="C42" i="2"/>
  <c r="D42" i="2"/>
  <c r="E42" i="2"/>
  <c r="C41" i="2"/>
  <c r="D41" i="2"/>
  <c r="E41" i="2"/>
  <c r="C40" i="2"/>
  <c r="D40" i="2"/>
  <c r="E40" i="2"/>
  <c r="C39" i="2"/>
  <c r="D39" i="2"/>
  <c r="E39" i="2"/>
  <c r="B41" i="2"/>
  <c r="B42" i="2"/>
  <c r="B43" i="2"/>
  <c r="B27" i="2"/>
  <c r="C31" i="2"/>
  <c r="D31" i="2"/>
  <c r="E31" i="2"/>
  <c r="C30" i="2"/>
  <c r="D30" i="2"/>
  <c r="E30" i="2"/>
  <c r="C29" i="2"/>
  <c r="D29" i="2"/>
  <c r="E29" i="2"/>
  <c r="C28" i="2"/>
  <c r="D28" i="2"/>
  <c r="E28" i="2"/>
  <c r="C27" i="2"/>
  <c r="D27" i="2"/>
  <c r="E27" i="2"/>
  <c r="B28" i="2"/>
  <c r="B29" i="2"/>
  <c r="B30" i="2"/>
  <c r="B31" i="2"/>
  <c r="E38" i="2"/>
  <c r="D38" i="2"/>
  <c r="C38" i="2"/>
  <c r="B38" i="2"/>
  <c r="E26" i="2"/>
  <c r="D26" i="2"/>
  <c r="C26" i="2"/>
  <c r="B26" i="2"/>
  <c r="C11" i="2" l="1"/>
  <c r="D11" i="2"/>
  <c r="E11" i="2"/>
  <c r="B11" i="2"/>
  <c r="B12" i="2"/>
  <c r="C14" i="2" l="1"/>
  <c r="H48" i="1"/>
  <c r="C17" i="2" l="1"/>
  <c r="D17" i="2"/>
  <c r="E17" i="2"/>
  <c r="C15" i="2"/>
  <c r="D15" i="2"/>
  <c r="E15" i="2"/>
  <c r="D14" i="2"/>
  <c r="E14" i="2"/>
  <c r="B17" i="2"/>
  <c r="B15" i="2"/>
  <c r="B14" i="2"/>
  <c r="B16" i="2"/>
  <c r="C16" i="2"/>
  <c r="D16" i="2"/>
  <c r="E16" i="2"/>
  <c r="I48" i="1"/>
  <c r="G48" i="1"/>
  <c r="F48" i="1"/>
  <c r="C19" i="2" l="1"/>
  <c r="D19" i="2"/>
  <c r="E19" i="2"/>
  <c r="B19" i="2"/>
  <c r="C18" i="2"/>
  <c r="D18" i="2"/>
  <c r="E18" i="2"/>
  <c r="B18" i="2"/>
  <c r="C13" i="2"/>
  <c r="D13" i="2"/>
  <c r="E13" i="2"/>
  <c r="C12" i="2"/>
  <c r="D12" i="2"/>
  <c r="E12" i="2"/>
  <c r="B13" i="2"/>
</calcChain>
</file>

<file path=xl/sharedStrings.xml><?xml version="1.0" encoding="utf-8"?>
<sst xmlns="http://schemas.openxmlformats.org/spreadsheetml/2006/main" count="185" uniqueCount="99">
  <si>
    <t>Thématique</t>
  </si>
  <si>
    <t>N°</t>
  </si>
  <si>
    <t>Observations</t>
  </si>
  <si>
    <t>PECM</t>
  </si>
  <si>
    <t>Tout établissement</t>
  </si>
  <si>
    <t>2.3-07</t>
  </si>
  <si>
    <t>Les conditions de stockage des produits thermosensibles sont respectées.</t>
  </si>
  <si>
    <t>Le stockage des produits de santé se fait dans les bonnes conditions de conservation.</t>
  </si>
  <si>
    <t>Absence de produits périmés.</t>
  </si>
  <si>
    <t>1.1-01</t>
  </si>
  <si>
    <t>Affichage dans les services : charte de la personne hospitalisée &amp; charte de l’enfant en secteurs accueillant des enfants.</t>
  </si>
  <si>
    <t>Affichage dans les services de supports d’information à des prises en charges spécifiques. (ex : Charte Romain Jacob).</t>
  </si>
  <si>
    <t>1.1-05</t>
  </si>
  <si>
    <t>Des supports d’information et de communication sur les messages de santé publique (vaccination, maltraitance...) et prévention primaire (tabac, alcool, autres drogues, activité physique, nutrition, hygiène, sexualité, dépistages...) sont affichés ou à disposition dans les services.</t>
  </si>
  <si>
    <t>1.1-16</t>
  </si>
  <si>
    <t>Les contacts des représentants des usagers (CDU) et des associations de patients sont facilement accessibles et mis à jour, et mentionnent, le cas échéant, les informations sur les permanences des associations, éventuellement sur le site Internet.</t>
  </si>
  <si>
    <t>SLD</t>
  </si>
  <si>
    <t>1.4-04</t>
  </si>
  <si>
    <t>Le programme d’activités et le planning d’intervention des bénévoles, animateurs, etc... sont affichés dans le service</t>
  </si>
  <si>
    <t>Dignité / respect</t>
  </si>
  <si>
    <t>1.2-01</t>
  </si>
  <si>
    <t>Les équipements et les locaux garantissent la dignité des patients.</t>
  </si>
  <si>
    <t>Les pratiques garantissent la dignité des patients.</t>
  </si>
  <si>
    <t>Enfant et adolescent</t>
  </si>
  <si>
    <t>1.2-02</t>
  </si>
  <si>
    <t>En cas d’hospitalisation de mineurs dans un service d’adultes, l’environnement est adapté à leur sécurité et protection.</t>
  </si>
  <si>
    <t>Confidentialité</t>
  </si>
  <si>
    <t>1.2-05</t>
  </si>
  <si>
    <t>Les professionnels respectent la confidentialité et le secret professionnel dans la totalité des secteurs de l’hôpital.</t>
  </si>
  <si>
    <t>Identification du patient</t>
  </si>
  <si>
    <t>2.3-01</t>
  </si>
  <si>
    <t>Le patient dispose d’un dispositif d’identification (bracelet ou toute autre alternative à son identification dans le respect de la confidentialité et de sa dignité) qui est systématiquement vérifié au cours des examens complémentaires ou actes thérapeutiques.</t>
  </si>
  <si>
    <t>2.3-10</t>
  </si>
  <si>
    <t>Les solutions hydro alcooliques sont disponibles</t>
  </si>
  <si>
    <t>2.3-11</t>
  </si>
  <si>
    <t>L’environnement du patient est propre.</t>
  </si>
  <si>
    <t>L’équipe respecte l’utilisation des équipements de protections individuelles et ne porte pas le masque médical « en collier » ou nez/bouche non inclus et/ou liens non attachés, jette les gants (stériles ou non) immédiatement après le geste, change de gants entre deux patients ; ne porte pas de surblouse hors des chambres.</t>
  </si>
  <si>
    <t>Des containers pour objets piquants coupants tranchants sont disponibles à proximité des soins. Leur limite de remplissage est respectée.</t>
  </si>
  <si>
    <t>2.3-15</t>
  </si>
  <si>
    <t>Identification des professionnels</t>
  </si>
  <si>
    <t>3.2-03</t>
  </si>
  <si>
    <t>Les professionnels sont identifiables par catégorie professionnelle.</t>
  </si>
  <si>
    <t>3.2-07</t>
  </si>
  <si>
    <t>Les accès extérieurs, les circulations destinées aux patients, les locaux de consultations, d’hospitalisations, la signalétique … sont adaptés à toutes les formes de handicap.</t>
  </si>
  <si>
    <t>Déchets</t>
  </si>
  <si>
    <t>3.6-04</t>
  </si>
  <si>
    <t>Le circuit des déchets est conforme aux règles d’hygiène.</t>
  </si>
  <si>
    <t>Urgence vitale</t>
  </si>
  <si>
    <t>3.6-05</t>
  </si>
  <si>
    <t>Les matériels (chariots, sacs…) dédiés à la prise en charge des urgences vitales sont aisément et rapidement accessibles par les professionnels habilités à intervenir en cas d’urgence vitale.</t>
  </si>
  <si>
    <t xml:space="preserve">Radioprotection </t>
  </si>
  <si>
    <t>2.3-19</t>
  </si>
  <si>
    <t>Les professionnels utilisent les équipements de protection individuels et les dosimètres.</t>
  </si>
  <si>
    <t>L'équipe ne porte pas le masque en collier autour du cou, une barbe non protégée, des bijoux aux mains, et/ou poignets, une tenue non dédiée au bloc</t>
  </si>
  <si>
    <t>L'équipe porte une coiffe, un masque à usage médical et une tenue (tunique, pantalon, chaussures étanches) strictement dédiée au bloc opératoire</t>
  </si>
  <si>
    <t>L'équipe dispose des équipements de protection individuels et de dosimètres.</t>
  </si>
  <si>
    <t>Champ d'application</t>
  </si>
  <si>
    <t>Oui</t>
  </si>
  <si>
    <t>Non</t>
  </si>
  <si>
    <t>N° critère</t>
  </si>
  <si>
    <r>
      <t xml:space="preserve">Le stockage des produits de santé est sécurisé, notamment pour les produits à risque.
</t>
    </r>
    <r>
      <rPr>
        <i/>
        <sz val="9"/>
        <color theme="1"/>
        <rFont val="Tahoma"/>
        <family val="2"/>
      </rPr>
      <t>étiquetage d’alerte pour pouvoir mieux les différencier (pictogramme, couleur…) ou sont rangés séparément dans l’armoire à pharmacie</t>
    </r>
  </si>
  <si>
    <t>Chirurgie et interventionnel</t>
  </si>
  <si>
    <t>RÉSULTAT TOTAL (OUI)</t>
  </si>
  <si>
    <t>Oui/Non/NA</t>
  </si>
  <si>
    <t>Dignité / respect - Confidentialité - Identification des professionnels</t>
  </si>
  <si>
    <t xml:space="preserve"> OBSERVATIONS N°1</t>
  </si>
  <si>
    <t xml:space="preserve"> OBSERVATIONS N°2</t>
  </si>
  <si>
    <t>OBSERVATIONS N°3</t>
  </si>
  <si>
    <t>OBSERVATIONS N°4</t>
  </si>
  <si>
    <t>Information / Affichage</t>
  </si>
  <si>
    <t>Dignité / Respect - Confidentilité- Identification professionnels</t>
  </si>
  <si>
    <t>Accessibilité</t>
  </si>
  <si>
    <t>Hygiène et gestion du risque infectieux</t>
  </si>
  <si>
    <t>NA</t>
  </si>
  <si>
    <t>Hygiène et gestion du risque infectieux - Déchets</t>
  </si>
  <si>
    <t>SHA</t>
  </si>
  <si>
    <t xml:space="preserve">Hygiène des mains </t>
  </si>
  <si>
    <t xml:space="preserve">Environnement du patient </t>
  </si>
  <si>
    <t>Utilisation des boîtes OPCT</t>
  </si>
  <si>
    <t xml:space="preserve">Hygiène au bloc opératoire </t>
  </si>
  <si>
    <t xml:space="preserve">Déchets </t>
  </si>
  <si>
    <t>Conditions de conservation</t>
  </si>
  <si>
    <t xml:space="preserve">Produits périmés </t>
  </si>
  <si>
    <t>Condition de stockage des produits thermosensibles</t>
  </si>
  <si>
    <r>
      <t xml:space="preserve">Condition de stockage </t>
    </r>
    <r>
      <rPr>
        <i/>
        <sz val="9"/>
        <color theme="1"/>
        <rFont val="Tahoma"/>
        <family val="2"/>
      </rPr>
      <t>( produits : de santé, à risque)</t>
    </r>
  </si>
  <si>
    <t>Date
 XX/XX/2022</t>
  </si>
  <si>
    <t>Utilisation des EPI</t>
  </si>
  <si>
    <t xml:space="preserve">Accessibilité des matériels dédiés à la PEC urgences vitales </t>
  </si>
  <si>
    <t xml:space="preserve">Numéro d'appel direct et identifiable pour les professionnels </t>
  </si>
  <si>
    <t xml:space="preserve">Environnement adapté à la sécurité et à la protection des mineurs </t>
  </si>
  <si>
    <t>Dignité des patients : équipements, locaux</t>
  </si>
  <si>
    <t>Dignité des patients : pratiques professionnelles</t>
  </si>
  <si>
    <t>2.3-06</t>
  </si>
  <si>
    <t>La liste des médicaments à risque est adaptée à l’unité et les règles de stockage (température, sécurisation…) sont respectées.</t>
  </si>
  <si>
    <t>L’équipe applique les prérequis à l’hygiène des mains : non-port de bijoux et montres, manches courtes, absence de vernis, ongles courts.</t>
  </si>
  <si>
    <t>L’équipe applique la bonne technique d’hygiène des mains en fonction de la situation et privilégie la solution hydroalcoolique par rapport au lavage à l’eau et au savon.</t>
  </si>
  <si>
    <t>Il existe un numéro d’appel unique et rapidement identifiable par les professionnels pour joindre directement un médecin habilité à intervenir en cas d’urgence vitale.</t>
  </si>
  <si>
    <t>Liste des médicaments à risque / règles de stockage</t>
  </si>
  <si>
    <t>Date 
 XX/XX/2022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</si>
</sst>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9"/>
      <color rgb="FFFF0000"/>
      <name val="Tahoma"/>
      <family val="2"/>
    </font>
    <font>
      <sz val="11"/>
      <color theme="1"/>
      <name val="Tahoma"/>
      <family val="2"/>
    </font>
    <font>
      <b/>
      <sz val="9"/>
      <color theme="0"/>
      <name val="Tahoma"/>
      <family val="2"/>
    </font>
    <font>
      <b/>
      <sz val="16"/>
      <color theme="0"/>
      <name val="Tahoma"/>
      <family val="2"/>
    </font>
    <font>
      <b/>
      <sz val="14"/>
      <color theme="0"/>
      <name val="Tahoma"/>
      <family val="2"/>
    </font>
    <font>
      <b/>
      <sz val="11"/>
      <color theme="0"/>
      <name val="Tahoma"/>
      <family val="2"/>
    </font>
    <font>
      <sz val="9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999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/>
    <xf numFmtId="0" fontId="10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vertical="center" wrapText="1"/>
    </xf>
    <xf numFmtId="0" fontId="10" fillId="3" borderId="34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0" fillId="0" borderId="0" xfId="0" applyAlignment="1"/>
    <xf numFmtId="0" fontId="17" fillId="0" borderId="0" xfId="0" applyFont="1" applyFill="1" applyAlignment="1"/>
    <xf numFmtId="0" fontId="16" fillId="0" borderId="0" xfId="0" applyFont="1" applyFill="1" applyAlignment="1"/>
    <xf numFmtId="0" fontId="18" fillId="3" borderId="0" xfId="0" applyFont="1" applyFill="1" applyAlignment="1"/>
    <xf numFmtId="0" fontId="14" fillId="3" borderId="0" xfId="0" applyFont="1" applyFill="1" applyAlignment="1">
      <alignment vertical="center"/>
    </xf>
    <xf numFmtId="9" fontId="0" fillId="0" borderId="24" xfId="0" applyNumberFormat="1" applyBorder="1" applyAlignment="1" applyProtection="1">
      <alignment horizontal="center"/>
      <protection hidden="1"/>
    </xf>
    <xf numFmtId="9" fontId="0" fillId="0" borderId="25" xfId="0" applyNumberFormat="1" applyBorder="1" applyAlignment="1" applyProtection="1">
      <alignment horizont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14" fontId="8" fillId="0" borderId="24" xfId="0" applyNumberFormat="1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 wrapText="1"/>
    </xf>
    <xf numFmtId="9" fontId="0" fillId="0" borderId="26" xfId="0" applyNumberFormat="1" applyBorder="1" applyAlignment="1" applyProtection="1">
      <alignment horizontal="center"/>
      <protection hidden="1"/>
    </xf>
    <xf numFmtId="14" fontId="8" fillId="0" borderId="25" xfId="0" applyNumberFormat="1" applyFon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/>
      <protection hidden="1"/>
    </xf>
    <xf numFmtId="9" fontId="0" fillId="0" borderId="32" xfId="0" applyNumberFormat="1" applyBorder="1" applyAlignment="1" applyProtection="1">
      <alignment horizontal="center"/>
      <protection hidden="1"/>
    </xf>
    <xf numFmtId="9" fontId="0" fillId="0" borderId="33" xfId="0" applyNumberFormat="1" applyBorder="1" applyAlignment="1" applyProtection="1">
      <alignment horizontal="center"/>
      <protection hidden="1"/>
    </xf>
    <xf numFmtId="9" fontId="0" fillId="0" borderId="10" xfId="0" applyNumberFormat="1" applyBorder="1" applyAlignment="1" applyProtection="1">
      <alignment horizontal="center"/>
      <protection hidden="1"/>
    </xf>
    <xf numFmtId="0" fontId="14" fillId="6" borderId="9" xfId="0" applyFont="1" applyFill="1" applyBorder="1" applyAlignment="1" applyProtection="1">
      <alignment horizontal="center" vertical="center" wrapText="1"/>
      <protection locked="0"/>
    </xf>
    <xf numFmtId="0" fontId="14" fillId="6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164" fontId="13" fillId="0" borderId="39" xfId="0" applyNumberFormat="1" applyFont="1" applyBorder="1" applyAlignment="1" applyProtection="1">
      <alignment horizontal="center" vertical="center"/>
      <protection hidden="1"/>
    </xf>
    <xf numFmtId="9" fontId="0" fillId="0" borderId="21" xfId="0" applyNumberFormat="1" applyBorder="1" applyAlignment="1" applyProtection="1">
      <alignment horizontal="center"/>
      <protection hidden="1"/>
    </xf>
    <xf numFmtId="9" fontId="0" fillId="0" borderId="22" xfId="0" applyNumberFormat="1" applyBorder="1" applyAlignment="1" applyProtection="1">
      <alignment horizontal="center"/>
      <protection hidden="1"/>
    </xf>
    <xf numFmtId="9" fontId="0" fillId="0" borderId="31" xfId="0" applyNumberFormat="1" applyBorder="1" applyAlignment="1" applyProtection="1">
      <alignment horizontal="center"/>
      <protection hidden="1"/>
    </xf>
    <xf numFmtId="14" fontId="8" fillId="0" borderId="27" xfId="0" applyNumberFormat="1" applyFont="1" applyBorder="1" applyAlignment="1" applyProtection="1">
      <alignment horizontal="center" vertical="center"/>
    </xf>
    <xf numFmtId="9" fontId="0" fillId="0" borderId="9" xfId="0" applyNumberFormat="1" applyBorder="1" applyAlignment="1" applyProtection="1">
      <alignment horizontal="center"/>
      <protection hidden="1"/>
    </xf>
    <xf numFmtId="9" fontId="0" fillId="0" borderId="20" xfId="0" applyNumberFormat="1" applyBorder="1" applyAlignment="1" applyProtection="1">
      <alignment horizont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hidden="1"/>
    </xf>
    <xf numFmtId="0" fontId="14" fillId="6" borderId="14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 wrapText="1"/>
      <protection hidden="1"/>
    </xf>
    <xf numFmtId="0" fontId="14" fillId="7" borderId="9" xfId="0" applyFont="1" applyFill="1" applyBorder="1" applyAlignment="1" applyProtection="1">
      <alignment horizontal="center" vertical="center" wrapText="1"/>
      <protection hidden="1"/>
    </xf>
    <xf numFmtId="0" fontId="14" fillId="10" borderId="2" xfId="0" applyFont="1" applyFill="1" applyBorder="1" applyAlignment="1" applyProtection="1">
      <alignment horizontal="center" vertical="center" wrapText="1"/>
      <protection hidden="1"/>
    </xf>
    <xf numFmtId="0" fontId="14" fillId="4" borderId="35" xfId="0" applyFont="1" applyFill="1" applyBorder="1" applyAlignment="1" applyProtection="1">
      <alignment horizontal="center" vertical="center" wrapText="1"/>
      <protection hidden="1"/>
    </xf>
    <xf numFmtId="0" fontId="14" fillId="11" borderId="2" xfId="0" applyFont="1" applyFill="1" applyBorder="1" applyAlignment="1" applyProtection="1">
      <alignment horizontal="center" vertical="center" wrapText="1"/>
      <protection hidden="1"/>
    </xf>
    <xf numFmtId="0" fontId="14" fillId="8" borderId="9" xfId="0" applyFont="1" applyFill="1" applyBorder="1" applyAlignment="1" applyProtection="1">
      <alignment horizontal="center" vertical="center" wrapText="1"/>
      <protection hidden="1"/>
    </xf>
    <xf numFmtId="0" fontId="14" fillId="9" borderId="20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left" vertical="center" wrapText="1"/>
      <protection hidden="1"/>
    </xf>
    <xf numFmtId="0" fontId="8" fillId="3" borderId="24" xfId="0" applyFont="1" applyFill="1" applyBorder="1" applyAlignment="1" applyProtection="1">
      <alignment horizontal="left" vertical="center" wrapText="1"/>
      <protection hidden="1"/>
    </xf>
    <xf numFmtId="0" fontId="8" fillId="3" borderId="25" xfId="0" applyFont="1" applyFill="1" applyBorder="1" applyAlignment="1" applyProtection="1">
      <alignment horizontal="left" vertical="center" wrapText="1"/>
      <protection hidden="1"/>
    </xf>
    <xf numFmtId="0" fontId="1" fillId="0" borderId="41" xfId="0" applyFont="1" applyBorder="1" applyAlignment="1" applyProtection="1">
      <alignment horizontal="left"/>
      <protection hidden="1"/>
    </xf>
    <xf numFmtId="0" fontId="1" fillId="0" borderId="35" xfId="0" applyFont="1" applyBorder="1" applyAlignment="1" applyProtection="1">
      <alignment horizontal="left"/>
      <protection hidden="1"/>
    </xf>
    <xf numFmtId="0" fontId="1" fillId="0" borderId="35" xfId="0" applyFont="1" applyBorder="1" applyAlignment="1" applyProtection="1">
      <alignment horizontal="left" wrapText="1"/>
      <protection hidden="1"/>
    </xf>
    <xf numFmtId="0" fontId="1" fillId="0" borderId="40" xfId="0" applyFont="1" applyBorder="1" applyAlignment="1" applyProtection="1">
      <alignment horizontal="left"/>
      <protection hidden="1"/>
    </xf>
    <xf numFmtId="0" fontId="1" fillId="0" borderId="31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left" wrapText="1"/>
      <protection hidden="1"/>
    </xf>
    <xf numFmtId="0" fontId="1" fillId="0" borderId="20" xfId="0" applyFont="1" applyBorder="1" applyAlignment="1" applyProtection="1">
      <alignment horizontal="left" wrapText="1"/>
      <protection hidden="1"/>
    </xf>
    <xf numFmtId="0" fontId="10" fillId="0" borderId="24" xfId="0" applyFont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6" borderId="44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0" fontId="14" fillId="8" borderId="42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4" fillId="8" borderId="44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horizontal="center" vertical="center" wrapText="1"/>
    </xf>
    <xf numFmtId="0" fontId="14" fillId="9" borderId="43" xfId="0" applyFont="1" applyFill="1" applyBorder="1" applyAlignment="1">
      <alignment horizontal="center" vertical="center" wrapText="1"/>
    </xf>
    <xf numFmtId="0" fontId="14" fillId="9" borderId="44" xfId="0" applyFont="1" applyFill="1" applyBorder="1" applyAlignment="1">
      <alignment horizontal="center" vertical="center" wrapText="1"/>
    </xf>
    <xf numFmtId="0" fontId="14" fillId="10" borderId="42" xfId="0" applyFont="1" applyFill="1" applyBorder="1" applyAlignment="1">
      <alignment horizontal="center" vertical="center" wrapText="1"/>
    </xf>
    <xf numFmtId="0" fontId="14" fillId="10" borderId="43" xfId="0" applyFont="1" applyFill="1" applyBorder="1" applyAlignment="1">
      <alignment horizontal="center" vertical="center" wrapText="1"/>
    </xf>
    <xf numFmtId="0" fontId="14" fillId="10" borderId="44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FF"/>
      <color rgb="FFA50021"/>
      <color rgb="FF10928C"/>
      <color rgb="FFFF3399"/>
      <color rgb="FFFFCC66"/>
      <color rgb="FF0A5E5A"/>
      <color rgb="FF13B6AD"/>
      <color rgb="FFFF4F8A"/>
      <color rgb="FFC0F8F5"/>
      <color rgb="FFB3B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'Résultats thématiques'!$B$11</c:f>
          <c:strCache>
            <c:ptCount val="1"/>
            <c:pt idx="0">
              <c:v>Date 
 XX/XX/2022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527352103515219"/>
          <c:y val="0.28468935435746828"/>
          <c:w val="0.42526815322420386"/>
          <c:h val="0.6027136922243258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88-4951-BC7F-9306113908D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88-4951-BC7F-9306113908D5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88-4951-BC7F-9306113908D5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88-4951-BC7F-9306113908D5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5118898623279102E-2"/>
                  <c:y val="-0.1282051651827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65-4B8F-927A-F21FD4B46027}"/>
                </c:ext>
              </c:extLst>
            </c:dLbl>
            <c:dLbl>
              <c:idx val="1"/>
              <c:layout>
                <c:manualLayout>
                  <c:x val="0.27588402460380529"/>
                  <c:y val="-8.1074666006596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5-4B8F-927A-F21FD4B46027}"/>
                </c:ext>
              </c:extLst>
            </c:dLbl>
            <c:dLbl>
              <c:idx val="2"/>
              <c:layout>
                <c:manualLayout>
                  <c:x val="0.21080262773858602"/>
                  <c:y val="8.2051927026538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5-4B8F-927A-F21FD4B46027}"/>
                </c:ext>
              </c:extLst>
            </c:dLbl>
            <c:dLbl>
              <c:idx val="3"/>
              <c:layout>
                <c:manualLayout>
                  <c:x val="0.16020030180336819"/>
                  <c:y val="0.10354123321670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65-4B8F-927A-F21FD4B46027}"/>
                </c:ext>
              </c:extLst>
            </c:dLbl>
            <c:dLbl>
              <c:idx val="4"/>
              <c:layout>
                <c:manualLayout>
                  <c:x val="-0.20671861803865071"/>
                  <c:y val="0.12631286000040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65-4B8F-927A-F21FD4B46027}"/>
                </c:ext>
              </c:extLst>
            </c:dLbl>
            <c:dLbl>
              <c:idx val="5"/>
              <c:layout>
                <c:manualLayout>
                  <c:x val="0.15588186664762282"/>
                  <c:y val="0.23669170920329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5-4B8F-927A-F21FD4B46027}"/>
                </c:ext>
              </c:extLst>
            </c:dLbl>
            <c:dLbl>
              <c:idx val="6"/>
              <c:layout>
                <c:manualLayout>
                  <c:x val="-0.2552419705400169"/>
                  <c:y val="4.6336943650947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5-4B8F-927A-F21FD4B46027}"/>
                </c:ext>
              </c:extLst>
            </c:dLbl>
            <c:dLbl>
              <c:idx val="7"/>
              <c:layout>
                <c:manualLayout>
                  <c:x val="-0.25782227784730916"/>
                  <c:y val="-0.124542160463257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65-4B8F-927A-F21FD4B46027}"/>
                </c:ext>
              </c:extLst>
            </c:dLbl>
            <c:numFmt formatCode="0%" sourceLinked="0"/>
            <c:spPr>
              <a:noFill/>
              <a:ln>
                <a:solidFill>
                  <a:schemeClr val="accent1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10928C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thématiques'!$B$12:$B$19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2-486A-A0B8-A8533C4FC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789952"/>
        <c:axId val="177804032"/>
      </c:radarChart>
      <c:catAx>
        <c:axId val="1777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804032"/>
        <c:crosses val="autoZero"/>
        <c:auto val="1"/>
        <c:lblAlgn val="ctr"/>
        <c:lblOffset val="100"/>
        <c:noMultiLvlLbl val="0"/>
      </c:catAx>
      <c:valAx>
        <c:axId val="1778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78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'Résultats thématiques'!$D$11</c:f>
          <c:strCache>
            <c:ptCount val="1"/>
            <c:pt idx="0">
              <c:v>Date
 XX/XX/2022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451946094060365"/>
          <c:y val="0.2367219571419773"/>
          <c:w val="0.4493699768770818"/>
          <c:h val="0.58985639929929079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9-4669-8C1B-A4B041A1AC5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64-4E74-AAB1-087A2D35D82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64-4E74-AAB1-087A2D35D82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64-4E74-AAB1-087A2D35D82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9508408796895215E-2"/>
                  <c:y val="-0.27113230829664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99-431A-8292-3F4F1070A819}"/>
                </c:ext>
              </c:extLst>
            </c:dLbl>
            <c:dLbl>
              <c:idx val="1"/>
              <c:layout>
                <c:manualLayout>
                  <c:x val="0.24320827943078913"/>
                  <c:y val="-0.121212090767913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9-431A-8292-3F4F1070A819}"/>
                </c:ext>
              </c:extLst>
            </c:dLbl>
            <c:dLbl>
              <c:idx val="2"/>
              <c:layout>
                <c:manualLayout>
                  <c:x val="0.36739974126778785"/>
                  <c:y val="8.6124380282464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99-431A-8292-3F4F1070A819}"/>
                </c:ext>
              </c:extLst>
            </c:dLbl>
            <c:dLbl>
              <c:idx val="3"/>
              <c:layout>
                <c:manualLayout>
                  <c:x val="0.20181112548512289"/>
                  <c:y val="0.11483250704328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E-435E-91B7-0A57E1CD28BF}"/>
                </c:ext>
              </c:extLst>
            </c:dLbl>
            <c:dLbl>
              <c:idx val="4"/>
              <c:layout>
                <c:manualLayout>
                  <c:x val="0.1371280724450194"/>
                  <c:y val="0.26475272457202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99-431A-8292-3F4F1070A819}"/>
                </c:ext>
              </c:extLst>
            </c:dLbl>
            <c:dLbl>
              <c:idx val="5"/>
              <c:layout>
                <c:manualLayout>
                  <c:x val="-0.17852522639068569"/>
                  <c:y val="0.22009563849963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E-435E-91B7-0A57E1CD28BF}"/>
                </c:ext>
              </c:extLst>
            </c:dLbl>
            <c:dLbl>
              <c:idx val="6"/>
              <c:layout>
                <c:manualLayout>
                  <c:x val="-0.25614489003880986"/>
                  <c:y val="-5.7416253521643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99-431A-8292-3F4F1070A819}"/>
                </c:ext>
              </c:extLst>
            </c:dLbl>
            <c:dLbl>
              <c:idx val="7"/>
              <c:layout>
                <c:manualLayout>
                  <c:x val="-0.21733505821474777"/>
                  <c:y val="-0.133971258217167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E-435E-91B7-0A57E1CD28B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10928C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thématiques'!$D$12:$D$19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64-4E74-AAB1-087A2D35D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40288"/>
        <c:axId val="178141824"/>
      </c:radarChart>
      <c:catAx>
        <c:axId val="1781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141824"/>
        <c:crosses val="autoZero"/>
        <c:auto val="1"/>
        <c:lblAlgn val="ctr"/>
        <c:lblOffset val="100"/>
        <c:noMultiLvlLbl val="0"/>
      </c:catAx>
      <c:valAx>
        <c:axId val="17814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14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'Résultats thématiques'!$C$11</c:f>
          <c:strCache>
            <c:ptCount val="1"/>
            <c:pt idx="0">
              <c:v>Date
 XX/XX/2022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046505109191449"/>
          <c:y val="0.26033400537193069"/>
          <c:w val="0.36562516579955645"/>
          <c:h val="0.57573043152758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48-4B42-B561-906689446AE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3-46E0-B324-587E63185EC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D3-46E0-B324-587E63185ECD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D3-46E0-B324-587E63185ECD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32747113211612244"/>
                  <c:y val="-0.10053859964093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32-4F1E-A9CF-574A3952FE4E}"/>
                </c:ext>
              </c:extLst>
            </c:dLbl>
            <c:dLbl>
              <c:idx val="1"/>
              <c:layout>
                <c:manualLayout>
                  <c:x val="6.3068514333475434E-2"/>
                  <c:y val="-0.26929982046678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32-4F1E-A9CF-574A3952FE4E}"/>
                </c:ext>
              </c:extLst>
            </c:dLbl>
            <c:dLbl>
              <c:idx val="2"/>
              <c:layout>
                <c:manualLayout>
                  <c:x val="0.16979984628243386"/>
                  <c:y val="0.2226211849192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32-4F1E-A9CF-574A3952FE4E}"/>
                </c:ext>
              </c:extLst>
            </c:dLbl>
            <c:dLbl>
              <c:idx val="3"/>
              <c:layout>
                <c:manualLayout>
                  <c:x val="0.24742263315440363"/>
                  <c:y val="1.43626570915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32-4F1E-A9CF-574A3952FE4E}"/>
                </c:ext>
              </c:extLst>
            </c:dLbl>
            <c:dLbl>
              <c:idx val="4"/>
              <c:layout>
                <c:manualLayout>
                  <c:x val="0.12371131657720182"/>
                  <c:y val="0.294434470377019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32-4F1E-A9CF-574A3952FE4E}"/>
                </c:ext>
              </c:extLst>
            </c:dLbl>
            <c:dLbl>
              <c:idx val="5"/>
              <c:layout>
                <c:manualLayout>
                  <c:x val="-0.16494842210293575"/>
                  <c:y val="0.107719928186714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E3-4879-8FD8-23197D62E7DC}"/>
                </c:ext>
              </c:extLst>
            </c:dLbl>
            <c:dLbl>
              <c:idx val="6"/>
              <c:layout>
                <c:manualLayout>
                  <c:x val="-0.2134626638979169"/>
                  <c:y val="6.463195691202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32-4F1E-A9CF-574A3952FE4E}"/>
                </c:ext>
              </c:extLst>
            </c:dLbl>
            <c:dLbl>
              <c:idx val="7"/>
              <c:layout>
                <c:manualLayout>
                  <c:x val="-0.27653117823139234"/>
                  <c:y val="-0.1184919210053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32-4F1E-A9CF-574A3952FE4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3399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thématiques'!$C$12:$C$19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D3-46E0-B324-587E63185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08992"/>
        <c:axId val="180318976"/>
      </c:radarChart>
      <c:catAx>
        <c:axId val="1803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318976"/>
        <c:crosses val="autoZero"/>
        <c:auto val="1"/>
        <c:lblAlgn val="ctr"/>
        <c:lblOffset val="100"/>
        <c:noMultiLvlLbl val="0"/>
      </c:catAx>
      <c:valAx>
        <c:axId val="1803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30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'Résultats thématiques'!$E$11</c:f>
          <c:strCache>
            <c:ptCount val="1"/>
            <c:pt idx="0">
              <c:v>Date
 XX/XX/2022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959824976006441"/>
          <c:y val="0.23220938582677161"/>
          <c:w val="0.4646189523062137"/>
          <c:h val="0.63444283464566931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F8-454F-AEF1-C69FA24055C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F8-454F-AEF1-C69FA24055C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F8-454F-AEF1-C69FA24055C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F8-454F-AEF1-C69FA24055C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703247480403127E-2"/>
                  <c:y val="-0.27863777089783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46D-9684-1F857FCA354C}"/>
                </c:ext>
              </c:extLst>
            </c:dLbl>
            <c:dLbl>
              <c:idx val="1"/>
              <c:layout>
                <c:manualLayout>
                  <c:x val="0.36506159014557654"/>
                  <c:y val="-0.18575851393188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46D-9684-1F857FCA354C}"/>
                </c:ext>
              </c:extLst>
            </c:dLbl>
            <c:dLbl>
              <c:idx val="2"/>
              <c:layout>
                <c:manualLayout>
                  <c:x val="0.40089585666293392"/>
                  <c:y val="4.953560371517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46D-9684-1F857FCA354C}"/>
                </c:ext>
              </c:extLst>
            </c:dLbl>
            <c:dLbl>
              <c:idx val="3"/>
              <c:layout>
                <c:manualLayout>
                  <c:x val="0.12094064949608063"/>
                  <c:y val="0.33436532507739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EF-4BAB-B3D9-293FF13E2625}"/>
                </c:ext>
              </c:extLst>
            </c:dLbl>
            <c:dLbl>
              <c:idx val="4"/>
              <c:layout>
                <c:manualLayout>
                  <c:x val="0.25755879059350495"/>
                  <c:y val="9.5975232198142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46D-9684-1F857FCA354C}"/>
                </c:ext>
              </c:extLst>
            </c:dLbl>
            <c:dLbl>
              <c:idx val="5"/>
              <c:layout>
                <c:manualLayout>
                  <c:x val="-0.1522956326987682"/>
                  <c:y val="0.238390092879257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EF-4BAB-B3D9-293FF13E2625}"/>
                </c:ext>
              </c:extLst>
            </c:dLbl>
            <c:dLbl>
              <c:idx val="6"/>
              <c:layout>
                <c:manualLayout>
                  <c:x val="-0.25755879059350506"/>
                  <c:y val="4.6439628482972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46D-9684-1F857FCA354C}"/>
                </c:ext>
              </c:extLst>
            </c:dLbl>
            <c:dLbl>
              <c:idx val="7"/>
              <c:layout>
                <c:manualLayout>
                  <c:x val="-0.21948488241881298"/>
                  <c:y val="-0.13931888544891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EF-4BAB-B3D9-293FF13E262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3399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ysDash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'Résultats thématiques'!$A$12:$A$19</c:f>
              <c:strCache>
                <c:ptCount val="8"/>
                <c:pt idx="0">
                  <c:v>PECM</c:v>
                </c:pt>
                <c:pt idx="1">
                  <c:v>Information / Affichage</c:v>
                </c:pt>
                <c:pt idx="2">
                  <c:v>Dignité / Respect - Confidentilité- Identification professionnels</c:v>
                </c:pt>
                <c:pt idx="3">
                  <c:v>Identification du patient</c:v>
                </c:pt>
                <c:pt idx="4">
                  <c:v>Hygiène et gestion du risque infectieux - Déchets</c:v>
                </c:pt>
                <c:pt idx="5">
                  <c:v>Accessibilité</c:v>
                </c:pt>
                <c:pt idx="6">
                  <c:v>Urgence vitale</c:v>
                </c:pt>
                <c:pt idx="7">
                  <c:v>Radioprotection </c:v>
                </c:pt>
              </c:strCache>
            </c:strRef>
          </c:cat>
          <c:val>
            <c:numRef>
              <c:f>'Résultats thématiques'!$E$12:$E$19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4F8-454F-AEF1-C69FA240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86368"/>
        <c:axId val="184187904"/>
      </c:radarChart>
      <c:catAx>
        <c:axId val="1841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187904"/>
        <c:crosses val="autoZero"/>
        <c:auto val="1"/>
        <c:lblAlgn val="ctr"/>
        <c:lblOffset val="100"/>
        <c:noMultiLvlLbl val="0"/>
      </c:catAx>
      <c:valAx>
        <c:axId val="1841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1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0</xdr:rowOff>
    </xdr:from>
    <xdr:to>
      <xdr:col>10</xdr:col>
      <xdr:colOff>600075</xdr:colOff>
      <xdr:row>60</xdr:row>
      <xdr:rowOff>82550</xdr:rowOff>
    </xdr:to>
    <xdr:sp macro="" textlink="">
      <xdr:nvSpPr>
        <xdr:cNvPr id="2" name="ZoneTexte 1"/>
        <xdr:cNvSpPr txBox="1"/>
      </xdr:nvSpPr>
      <xdr:spPr>
        <a:xfrm>
          <a:off x="19050" y="1524000"/>
          <a:ext cx="8201025" cy="9988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Parmi les méthodes d'évaluation "terrain" utilisées dans la nouvelle certification HAS, </a:t>
          </a:r>
          <a:r>
            <a:rPr lang="fr-FR" sz="1100" b="1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les observations 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évaluent </a:t>
          </a:r>
          <a:r>
            <a:rPr lang="fr-FR" sz="1100" u="sng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des fondamentaux</a:t>
          </a:r>
          <a:r>
            <a:rPr lang="fr-FR" sz="1100" u="none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révélateurs de conditions générales de qualité sécurité des soins d’un service ou d’un ES.</a:t>
          </a:r>
          <a:endParaRPr lang="fr-FR" sz="1100"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rtl="0" eaLnBrk="1" latinLnBrk="0" hangingPunct="1"/>
          <a:endParaRPr lang="fr-FR" sz="110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Lors des visites de certification, cette méthode d'évaluation est combinée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avec les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autres évaluations de type traceur ::</a:t>
          </a:r>
          <a:endParaRPr lang="fr-FR" sz="1100"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buFont typeface="Wingdings" panose="05000000000000000000" pitchFamily="2" charset="2"/>
            <a:buChar char="v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Patient traceur</a:t>
          </a:r>
          <a:endParaRPr lang="fr-FR" sz="1100"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buFont typeface="Wingdings" panose="05000000000000000000" pitchFamily="2" charset="2"/>
            <a:buChar char="v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Parcours traceur</a:t>
          </a:r>
          <a:endParaRPr lang="fr-FR" sz="1100"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buFont typeface="Wingdings" panose="05000000000000000000" pitchFamily="2" charset="2"/>
            <a:buChar char="v"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Traceur ciblé </a:t>
          </a:r>
          <a:endParaRPr lang="fr-FR" sz="1100"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rtl="0" eaLnBrk="1" latinLnBrk="0" hangingPunct="1"/>
          <a:endParaRPr lang="fr-FR" sz="1100">
            <a:solidFill>
              <a:schemeClr val="dk1"/>
            </a:solidFill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rtl="0" eaLnBrk="1" latinLnBrk="0" hangingPunct="1"/>
          <a:r>
            <a:rPr lang="fr-FR" sz="1100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Les observations sont accessibles sur toute grille « traceur » générée sur Calista </a:t>
          </a:r>
          <a:r>
            <a:rPr lang="fr-FR" sz="1100" i="1">
              <a:solidFill>
                <a:schemeClr val="dk1"/>
              </a:solidFill>
              <a:effectLst/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(30 éléments d'évaluation).</a:t>
          </a:r>
          <a:endParaRPr lang="fr-FR" sz="1100">
            <a:effectLst/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endParaRPr lang="fr-FR" sz="110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Il n'y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a que des avantages à ce qu'un service ou un ES évalue et améliore régulièrement sa performance sur ces points fondamentaux, en menant des observations itératives.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Afin d'en faciliter le recueil et l'analyse, la FORAP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 l'initiative de la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structure régionale d'appui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ORAQS-97.1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propose aux établissements un outil destiné aux professionnels qui mèneront les observations (cadres, directeurs des soins, RAQGDR, pharmacien, IDE référent,.....)</a:t>
          </a:r>
          <a:endParaRPr lang="fr-FR">
            <a:effectLst/>
            <a:latin typeface="+mn-lt"/>
          </a:endParaRP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Cet outil est composé de 3 onglets qui comprennent les données des observations des 30 éléments d'évaluation : 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171450" indent="-171450">
            <a:buFont typeface="Wingdings" panose="05000000000000000000" pitchFamily="2" charset="2"/>
            <a:buChar char="v"/>
          </a:pP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Grille générale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Résultats par thématiques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Synthèse des résultats sous forme de radars</a:t>
          </a:r>
        </a:p>
        <a:p>
          <a:pPr marL="171450" indent="-171450">
            <a:buFont typeface="Wingdings" panose="05000000000000000000" pitchFamily="2" charset="2"/>
            <a:buChar char="v"/>
          </a:pPr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 b="1" u="sng" baseline="0">
              <a:solidFill>
                <a:srgbClr val="002060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Consignes d'utilisation</a:t>
          </a:r>
          <a:r>
            <a:rPr lang="fr-FR" sz="1100" b="1" u="none" baseline="0">
              <a:solidFill>
                <a:srgbClr val="002060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: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La </a:t>
          </a:r>
          <a:r>
            <a:rPr lang="fr-FR" sz="1100" b="1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grille générale </a:t>
          </a:r>
          <a:r>
            <a:rPr lang="fr-FR" sz="110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reprend les 30 éléments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fr-FR" sz="110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d'observation </a:t>
          </a:r>
          <a:r>
            <a:rPr lang="fr-FR" sz="800" i="1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(référentiel</a:t>
          </a:r>
          <a:r>
            <a:rPr lang="fr-FR" sz="800" i="1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version 2023)</a:t>
          </a:r>
          <a:r>
            <a:rPr lang="fr-FR" sz="110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générés par Calista,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répartis en 8 thématiques :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Prise en charge médicamenteuse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Information / affichage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Dignité/ Respect - Confidentialité - Identification des professionnels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Hygiène &amp; gestion du risque infectieux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Accessibilité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Urgence Vitale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Radioprotection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Pour chaque item du questionnaire, l'observateur choisit sa réponse dans le menu déroulant. Les réponses sont binaires ("oui"/ "non") ; quand l'item le justifie, il est possible de répondre "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Non applicable"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(NA).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Les réponses NA ne sont pas prises en compte dans le score total [nombre total de "oui"/nombre total ("oui"+"non")].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Une colonne correspond à une itération (date) d'observations. Le fichier permet de mener 4 itérations d'observations. 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0" indent="0"/>
          <a:r>
            <a:rPr lang="fr-FR" sz="1100" b="1" u="sng" baseline="0">
              <a:solidFill>
                <a:srgbClr val="002060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Présentation des résultats</a:t>
          </a:r>
          <a:r>
            <a:rPr lang="fr-FR" sz="1100" b="1" u="none" baseline="0">
              <a:solidFill>
                <a:srgbClr val="002060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:</a:t>
          </a:r>
          <a:endParaRPr lang="fr-FR" sz="1100" b="1" u="sng" baseline="0">
            <a:solidFill>
              <a:srgbClr val="002060"/>
            </a:solidFill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0" indent="0"/>
          <a:endParaRPr lang="fr-FR" sz="1100" b="1" u="sng" baseline="0">
            <a:solidFill>
              <a:srgbClr val="002060"/>
            </a:solidFill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 u="sng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Onglet "Résultats thématiques"</a:t>
          </a:r>
          <a:r>
            <a:rPr lang="fr-FR" sz="1100" i="1" u="none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:</a:t>
          </a:r>
          <a:r>
            <a:rPr lang="fr-FR" sz="1100" i="1" u="sng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Le renseignement des items de la grille générale génère automatiquement les résultats des observations sous forme de tableaux.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   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  <a:sym typeface="Symbol" panose="05050102010706020507" pitchFamily="18" charset="2"/>
            </a:rPr>
            <a:t> Un tableau global présente les 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scores par thématique. Si le score est inférieur à 70% de conformité, il apparaît en rouge. S'il est supérieur à 70%, il apparait en vert. 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Pour aller plus loin dans l'analyse, 3 tableaux sont également présentés :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le premier reprend les items en lien avec la thématique de la PECM,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le second concerne les items en lien avec la thématique de  l'hygiène et la gestion du risque infectieux;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- le dernier recense les résultats en lien avec les critères impératifs. </a:t>
          </a:r>
        </a:p>
        <a:p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 u="sng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Onglet "Radars"</a:t>
          </a:r>
          <a:r>
            <a:rPr lang="fr-FR" sz="1100" i="1" u="none" baseline="0">
              <a:solidFill>
                <a:schemeClr val="dk1"/>
              </a:solidFill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:</a:t>
          </a:r>
          <a:endParaRPr lang="fr-FR" sz="1100" i="1" u="sng" baseline="0">
            <a:solidFill>
              <a:schemeClr val="dk1"/>
            </a:solidFill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   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 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Radar de performance par thématique </a:t>
          </a:r>
        </a:p>
        <a:p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Les présentations de résultats </a:t>
          </a:r>
          <a:r>
            <a:rPr lang="fr-FR" sz="1100" i="1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(tableau ou radar) </a:t>
          </a:r>
          <a:r>
            <a:rPr lang="fr-FR" sz="1100" baseline="0">
              <a:latin typeface="+mn-lt"/>
              <a:ea typeface="Tahoma" panose="020B0604030504040204" pitchFamily="34" charset="0"/>
              <a:cs typeface="Arial" panose="020B0604020202020204" pitchFamily="34" charset="0"/>
            </a:rPr>
            <a:t>s'affichent dans les onglets correspondants au fil des itérations d'observations, avec le numéro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et la date de l'évaluation.</a:t>
          </a:r>
          <a:endParaRPr lang="fr-FR" sz="1100" baseline="0">
            <a:latin typeface="+mn-lt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51386</xdr:rowOff>
    </xdr:from>
    <xdr:to>
      <xdr:col>1</xdr:col>
      <xdr:colOff>276225</xdr:colOff>
      <xdr:row>5</xdr:row>
      <xdr:rowOff>76207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1386"/>
          <a:ext cx="1000125" cy="977321"/>
        </a:xfrm>
        <a:prstGeom prst="rect">
          <a:avLst/>
        </a:prstGeom>
      </xdr:spPr>
    </xdr:pic>
    <xdr:clientData/>
  </xdr:twoCellAnchor>
  <xdr:twoCellAnchor>
    <xdr:from>
      <xdr:col>1</xdr:col>
      <xdr:colOff>390525</xdr:colOff>
      <xdr:row>1</xdr:row>
      <xdr:rowOff>170631</xdr:rowOff>
    </xdr:from>
    <xdr:to>
      <xdr:col>8</xdr:col>
      <xdr:colOff>95250</xdr:colOff>
      <xdr:row>4</xdr:row>
      <xdr:rowOff>47487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 bwMode="auto">
        <a:xfrm>
          <a:off x="1152525" y="361131"/>
          <a:ext cx="5038725" cy="448356"/>
        </a:xfrm>
        <a:prstGeom prst="roundRect">
          <a:avLst>
            <a:gd name="adj" fmla="val 16667"/>
          </a:avLst>
        </a:prstGeom>
        <a:solidFill>
          <a:srgbClr val="95B31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defRPr/>
          </a:pPr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  <a:ea typeface="Tahoma"/>
              <a:cs typeface="Tahoma"/>
            </a:rPr>
            <a:t>LES OBSERVATIONS</a:t>
          </a:r>
        </a:p>
      </xdr:txBody>
    </xdr:sp>
    <xdr:clientData/>
  </xdr:twoCellAnchor>
  <xdr:twoCellAnchor editAs="oneCell">
    <xdr:from>
      <xdr:col>8</xdr:col>
      <xdr:colOff>477505</xdr:colOff>
      <xdr:row>0</xdr:row>
      <xdr:rowOff>180975</xdr:rowOff>
    </xdr:from>
    <xdr:to>
      <xdr:col>10</xdr:col>
      <xdr:colOff>471417</xdr:colOff>
      <xdr:row>5</xdr:row>
      <xdr:rowOff>19050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97597DE7-1B1F-F142-ACFA-09A106B14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3505" y="180975"/>
          <a:ext cx="1517912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1052180</xdr:colOff>
      <xdr:row>5</xdr:row>
      <xdr:rowOff>42462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2180" cy="1028189"/>
        </a:xfrm>
        <a:prstGeom prst="rect">
          <a:avLst/>
        </a:prstGeom>
      </xdr:spPr>
    </xdr:pic>
    <xdr:clientData/>
  </xdr:twoCellAnchor>
  <xdr:twoCellAnchor>
    <xdr:from>
      <xdr:col>1</xdr:col>
      <xdr:colOff>137583</xdr:colOff>
      <xdr:row>1</xdr:row>
      <xdr:rowOff>39121</xdr:rowOff>
    </xdr:from>
    <xdr:to>
      <xdr:col>4</xdr:col>
      <xdr:colOff>4290163</xdr:colOff>
      <xdr:row>4</xdr:row>
      <xdr:rowOff>18879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 bwMode="auto">
        <a:xfrm>
          <a:off x="1301750" y="229621"/>
          <a:ext cx="6449163" cy="551258"/>
        </a:xfrm>
        <a:prstGeom prst="roundRect">
          <a:avLst>
            <a:gd name="adj" fmla="val 16667"/>
          </a:avLst>
        </a:prstGeom>
        <a:solidFill>
          <a:srgbClr val="95B31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defRPr/>
          </a:pPr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  <a:ea typeface="Tahoma"/>
              <a:cs typeface="Tahoma"/>
            </a:rPr>
            <a:t>GRILLE GÉNÉRALE - OBSERVATIONS</a:t>
          </a:r>
        </a:p>
      </xdr:txBody>
    </xdr:sp>
    <xdr:clientData/>
  </xdr:twoCellAnchor>
  <xdr:twoCellAnchor editAs="oneCell">
    <xdr:from>
      <xdr:col>5</xdr:col>
      <xdr:colOff>382557</xdr:colOff>
      <xdr:row>0</xdr:row>
      <xdr:rowOff>84667</xdr:rowOff>
    </xdr:from>
    <xdr:to>
      <xdr:col>7</xdr:col>
      <xdr:colOff>137584</xdr:colOff>
      <xdr:row>5</xdr:row>
      <xdr:rowOff>67912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22E3F8EF-A360-2D59-2398-3928DCE67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724" y="84667"/>
          <a:ext cx="1734110" cy="967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5</xdr:row>
      <xdr:rowOff>24821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977321"/>
        </a:xfrm>
        <a:prstGeom prst="rect">
          <a:avLst/>
        </a:prstGeom>
      </xdr:spPr>
    </xdr:pic>
    <xdr:clientData/>
  </xdr:twoCellAnchor>
  <xdr:twoCellAnchor>
    <xdr:from>
      <xdr:col>0</xdr:col>
      <xdr:colOff>523875</xdr:colOff>
      <xdr:row>21</xdr:row>
      <xdr:rowOff>114300</xdr:rowOff>
    </xdr:from>
    <xdr:to>
      <xdr:col>3</xdr:col>
      <xdr:colOff>952500</xdr:colOff>
      <xdr:row>23</xdr:row>
      <xdr:rowOff>0</xdr:rowOff>
    </xdr:to>
    <xdr:sp macro="" textlink="">
      <xdr:nvSpPr>
        <xdr:cNvPr id="4" name="ZoneTexte 3"/>
        <xdr:cNvSpPr txBox="1"/>
      </xdr:nvSpPr>
      <xdr:spPr>
        <a:xfrm>
          <a:off x="523875" y="4772025"/>
          <a:ext cx="6143625" cy="26670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Résultats</a:t>
          </a:r>
          <a:r>
            <a:rPr lang="fr-FR" sz="1400" b="1" baseline="0">
              <a:solidFill>
                <a:schemeClr val="bg1"/>
              </a:solidFill>
            </a:rPr>
            <a:t> détaillés : </a:t>
          </a:r>
          <a:r>
            <a:rPr lang="fr-FR" sz="1400" b="1">
              <a:solidFill>
                <a:schemeClr val="bg1"/>
              </a:solidFill>
            </a:rPr>
            <a:t>PECM</a:t>
          </a:r>
        </a:p>
      </xdr:txBody>
    </xdr:sp>
    <xdr:clientData/>
  </xdr:twoCellAnchor>
  <xdr:twoCellAnchor>
    <xdr:from>
      <xdr:col>0</xdr:col>
      <xdr:colOff>942975</xdr:colOff>
      <xdr:row>32</xdr:row>
      <xdr:rowOff>142874</xdr:rowOff>
    </xdr:from>
    <xdr:to>
      <xdr:col>4</xdr:col>
      <xdr:colOff>9525</xdr:colOff>
      <xdr:row>34</xdr:row>
      <xdr:rowOff>76199</xdr:rowOff>
    </xdr:to>
    <xdr:sp macro="" textlink="">
      <xdr:nvSpPr>
        <xdr:cNvPr id="5" name="ZoneTexte 4"/>
        <xdr:cNvSpPr txBox="1"/>
      </xdr:nvSpPr>
      <xdr:spPr>
        <a:xfrm>
          <a:off x="942975" y="7019924"/>
          <a:ext cx="6029325" cy="314325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>
              <a:solidFill>
                <a:schemeClr val="bg1"/>
              </a:solidFill>
            </a:rPr>
            <a:t>Résultats détaillés: Hygiène / RI / Déchets</a:t>
          </a:r>
        </a:p>
      </xdr:txBody>
    </xdr:sp>
    <xdr:clientData/>
  </xdr:twoCellAnchor>
  <xdr:twoCellAnchor>
    <xdr:from>
      <xdr:col>0</xdr:col>
      <xdr:colOff>800100</xdr:colOff>
      <xdr:row>46</xdr:row>
      <xdr:rowOff>57150</xdr:rowOff>
    </xdr:from>
    <xdr:to>
      <xdr:col>3</xdr:col>
      <xdr:colOff>1114425</xdr:colOff>
      <xdr:row>47</xdr:row>
      <xdr:rowOff>180975</xdr:rowOff>
    </xdr:to>
    <xdr:sp macro="" textlink="">
      <xdr:nvSpPr>
        <xdr:cNvPr id="8" name="ZoneTexte 7"/>
        <xdr:cNvSpPr txBox="1"/>
      </xdr:nvSpPr>
      <xdr:spPr>
        <a:xfrm>
          <a:off x="800100" y="9629775"/>
          <a:ext cx="6029325" cy="314325"/>
        </a:xfrm>
        <a:prstGeom prst="roundRect">
          <a:avLst/>
        </a:prstGeom>
        <a:gradFill flip="none" rotWithShape="1">
          <a:gsLst>
            <a:gs pos="0">
              <a:srgbClr val="FFFFFF">
                <a:shade val="30000"/>
                <a:satMod val="115000"/>
              </a:srgbClr>
            </a:gs>
            <a:gs pos="50000">
              <a:srgbClr val="FFFFFF">
                <a:shade val="67500"/>
                <a:satMod val="115000"/>
              </a:srgbClr>
            </a:gs>
            <a:gs pos="100000">
              <a:srgbClr val="FFFFFF">
                <a:shade val="100000"/>
                <a:satMod val="115000"/>
              </a:srgbClr>
            </a:gs>
          </a:gsLst>
          <a:lin ang="18900000" scaled="1"/>
          <a:tileRect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>
              <a:solidFill>
                <a:srgbClr val="FF0000"/>
              </a:solidFill>
            </a:rPr>
            <a:t>Résultats</a:t>
          </a:r>
          <a:r>
            <a:rPr lang="fr-FR" sz="1600" b="1" baseline="0">
              <a:solidFill>
                <a:srgbClr val="FF0000"/>
              </a:solidFill>
            </a:rPr>
            <a:t> détaillés: </a:t>
          </a:r>
          <a:r>
            <a:rPr lang="fr-FR" sz="1600" b="1">
              <a:solidFill>
                <a:srgbClr val="FF0000"/>
              </a:solidFill>
            </a:rPr>
            <a:t>Critères</a:t>
          </a:r>
          <a:r>
            <a:rPr lang="fr-FR" sz="1600" b="1" baseline="0">
              <a:solidFill>
                <a:srgbClr val="FF0000"/>
              </a:solidFill>
            </a:rPr>
            <a:t> Impératifs </a:t>
          </a:r>
          <a:endParaRPr lang="fr-F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1295400</xdr:colOff>
      <xdr:row>0</xdr:row>
      <xdr:rowOff>152401</xdr:rowOff>
    </xdr:from>
    <xdr:to>
      <xdr:col>3</xdr:col>
      <xdr:colOff>447675</xdr:colOff>
      <xdr:row>4</xdr:row>
      <xdr:rowOff>1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 bwMode="auto">
        <a:xfrm>
          <a:off x="1295400" y="152401"/>
          <a:ext cx="4867275" cy="609600"/>
        </a:xfrm>
        <a:prstGeom prst="roundRect">
          <a:avLst>
            <a:gd name="adj" fmla="val 16667"/>
          </a:avLst>
        </a:prstGeom>
        <a:solidFill>
          <a:srgbClr val="95B31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defRPr/>
          </a:pPr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  <a:ea typeface="Tahoma"/>
              <a:cs typeface="Tahoma"/>
            </a:rPr>
            <a:t>RÉSULTATS PAR THÉMATIQUES</a:t>
          </a:r>
        </a:p>
      </xdr:txBody>
    </xdr:sp>
    <xdr:clientData/>
  </xdr:twoCellAnchor>
  <xdr:twoCellAnchor editAs="oneCell">
    <xdr:from>
      <xdr:col>3</xdr:col>
      <xdr:colOff>742950</xdr:colOff>
      <xdr:row>0</xdr:row>
      <xdr:rowOff>104776</xdr:rowOff>
    </xdr:from>
    <xdr:to>
      <xdr:col>4</xdr:col>
      <xdr:colOff>1076325</xdr:colOff>
      <xdr:row>4</xdr:row>
      <xdr:rowOff>168384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xmlns="" id="{3C1546E9-0721-F440-BC05-21B02E62D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04776"/>
          <a:ext cx="1581150" cy="825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6350</xdr:rowOff>
    </xdr:from>
    <xdr:to>
      <xdr:col>6</xdr:col>
      <xdr:colOff>657224</xdr:colOff>
      <xdr:row>29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</xdr:row>
      <xdr:rowOff>133350</xdr:rowOff>
    </xdr:from>
    <xdr:to>
      <xdr:col>5</xdr:col>
      <xdr:colOff>571500</xdr:colOff>
      <xdr:row>8</xdr:row>
      <xdr:rowOff>76200</xdr:rowOff>
    </xdr:to>
    <xdr:sp macro="" textlink="">
      <xdr:nvSpPr>
        <xdr:cNvPr id="3" name="ZoneTexte 2"/>
        <xdr:cNvSpPr txBox="1"/>
      </xdr:nvSpPr>
      <xdr:spPr>
        <a:xfrm>
          <a:off x="152400" y="323850"/>
          <a:ext cx="4229100" cy="323850"/>
        </a:xfrm>
        <a:prstGeom prst="roundRect">
          <a:avLst/>
        </a:prstGeom>
        <a:solidFill>
          <a:srgbClr val="10928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OBSERVATIONS</a:t>
          </a:r>
          <a:r>
            <a:rPr lang="fr-FR" sz="1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n°1</a:t>
          </a:r>
          <a:endParaRPr lang="fr-FR" sz="11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177800</xdr:colOff>
      <xdr:row>31</xdr:row>
      <xdr:rowOff>82550</xdr:rowOff>
    </xdr:from>
    <xdr:to>
      <xdr:col>5</xdr:col>
      <xdr:colOff>596900</xdr:colOff>
      <xdr:row>33</xdr:row>
      <xdr:rowOff>25400</xdr:rowOff>
    </xdr:to>
    <xdr:sp macro="" textlink="">
      <xdr:nvSpPr>
        <xdr:cNvPr id="4" name="ZoneTexte 3"/>
        <xdr:cNvSpPr txBox="1"/>
      </xdr:nvSpPr>
      <xdr:spPr>
        <a:xfrm>
          <a:off x="177800" y="5988050"/>
          <a:ext cx="4229100" cy="323850"/>
        </a:xfrm>
        <a:prstGeom prst="roundRect">
          <a:avLst/>
        </a:prstGeom>
        <a:solidFill>
          <a:srgbClr val="10928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OBSERVATIONS</a:t>
          </a:r>
          <a:r>
            <a:rPr lang="fr-FR" sz="1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n°3</a:t>
          </a:r>
          <a:endParaRPr lang="fr-FR" sz="11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44450</xdr:colOff>
      <xdr:row>34</xdr:row>
      <xdr:rowOff>76199</xdr:rowOff>
    </xdr:from>
    <xdr:to>
      <xdr:col>6</xdr:col>
      <xdr:colOff>381000</xdr:colOff>
      <xdr:row>55</xdr:row>
      <xdr:rowOff>57150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6</xdr:row>
      <xdr:rowOff>114300</xdr:rowOff>
    </xdr:from>
    <xdr:to>
      <xdr:col>13</xdr:col>
      <xdr:colOff>609600</xdr:colOff>
      <xdr:row>8</xdr:row>
      <xdr:rowOff>57150</xdr:rowOff>
    </xdr:to>
    <xdr:sp macro="" textlink="">
      <xdr:nvSpPr>
        <xdr:cNvPr id="7" name="ZoneTexte 6"/>
        <xdr:cNvSpPr txBox="1"/>
      </xdr:nvSpPr>
      <xdr:spPr>
        <a:xfrm>
          <a:off x="6286500" y="1257300"/>
          <a:ext cx="4229100" cy="323850"/>
        </a:xfrm>
        <a:prstGeom prst="roundRect">
          <a:avLst/>
        </a:prstGeom>
        <a:solidFill>
          <a:srgbClr val="FF33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OBSERVATIONS</a:t>
          </a:r>
          <a:r>
            <a:rPr lang="fr-FR" sz="1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n°2</a:t>
          </a:r>
          <a:endParaRPr lang="fr-FR" sz="11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165100</xdr:colOff>
      <xdr:row>31</xdr:row>
      <xdr:rowOff>47625</xdr:rowOff>
    </xdr:from>
    <xdr:to>
      <xdr:col>13</xdr:col>
      <xdr:colOff>584200</xdr:colOff>
      <xdr:row>32</xdr:row>
      <xdr:rowOff>174625</xdr:rowOff>
    </xdr:to>
    <xdr:sp macro="" textlink="">
      <xdr:nvSpPr>
        <xdr:cNvPr id="8" name="ZoneTexte 7"/>
        <xdr:cNvSpPr txBox="1"/>
      </xdr:nvSpPr>
      <xdr:spPr>
        <a:xfrm>
          <a:off x="6261100" y="5953125"/>
          <a:ext cx="4229100" cy="317500"/>
        </a:xfrm>
        <a:prstGeom prst="roundRect">
          <a:avLst/>
        </a:prstGeom>
        <a:solidFill>
          <a:srgbClr val="FF33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OBSERVATIONS</a:t>
          </a:r>
          <a:r>
            <a:rPr lang="fr-FR" sz="1100" b="1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n°4</a:t>
          </a:r>
          <a:endParaRPr lang="fr-FR" sz="11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361948</xdr:colOff>
      <xdr:row>9</xdr:row>
      <xdr:rowOff>174624</xdr:rowOff>
    </xdr:from>
    <xdr:to>
      <xdr:col>14</xdr:col>
      <xdr:colOff>361949</xdr:colOff>
      <xdr:row>29</xdr:row>
      <xdr:rowOff>171449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327025</xdr:colOff>
      <xdr:row>34</xdr:row>
      <xdr:rowOff>76200</xdr:rowOff>
    </xdr:from>
    <xdr:to>
      <xdr:col>14</xdr:col>
      <xdr:colOff>663575</xdr:colOff>
      <xdr:row>55</xdr:row>
      <xdr:rowOff>177800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5</xdr:row>
      <xdr:rowOff>24821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977321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1</xdr:row>
      <xdr:rowOff>28575</xdr:rowOff>
    </xdr:from>
    <xdr:to>
      <xdr:col>8</xdr:col>
      <xdr:colOff>666750</xdr:colOff>
      <xdr:row>3</xdr:row>
      <xdr:rowOff>161925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 bwMode="auto">
        <a:xfrm>
          <a:off x="1228725" y="219075"/>
          <a:ext cx="5534025" cy="514350"/>
        </a:xfrm>
        <a:prstGeom prst="roundRect">
          <a:avLst>
            <a:gd name="adj" fmla="val 16667"/>
          </a:avLst>
        </a:prstGeom>
        <a:solidFill>
          <a:srgbClr val="95B31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>
            <a:defRPr/>
          </a:pPr>
          <a:r>
            <a:rPr lang="fr-FR" sz="2400" b="1">
              <a:solidFill>
                <a:schemeClr val="bg1"/>
              </a:solidFill>
              <a:latin typeface="Century Gothic" panose="020B0502020202020204" pitchFamily="34" charset="0"/>
              <a:ea typeface="Tahoma"/>
              <a:cs typeface="Tahoma"/>
            </a:rPr>
            <a:t>Synthèse des résultats</a:t>
          </a:r>
          <a:endParaRPr sz="2400" b="1">
            <a:solidFill>
              <a:schemeClr val="bg1"/>
            </a:solidFill>
            <a:latin typeface="Century Gothic" panose="020B0502020202020204" pitchFamily="34" charset="0"/>
            <a:ea typeface="Tahoma"/>
            <a:cs typeface="Tahoma"/>
          </a:endParaRPr>
        </a:p>
      </xdr:txBody>
    </xdr:sp>
    <xdr:clientData/>
  </xdr:twoCellAnchor>
  <xdr:twoCellAnchor editAs="oneCell">
    <xdr:from>
      <xdr:col>9</xdr:col>
      <xdr:colOff>264160</xdr:colOff>
      <xdr:row>1</xdr:row>
      <xdr:rowOff>28575</xdr:rowOff>
    </xdr:from>
    <xdr:to>
      <xdr:col>11</xdr:col>
      <xdr:colOff>181789</xdr:colOff>
      <xdr:row>5</xdr:row>
      <xdr:rowOff>19050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109CD163-F65E-4444-BA4E-02504696A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2160" y="219075"/>
          <a:ext cx="1441629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workbookViewId="0">
      <selection activeCell="A8" sqref="A8"/>
    </sheetView>
  </sheetViews>
  <sheetFormatPr baseColWidth="10" defaultRowHeight="15" x14ac:dyDescent="0.25"/>
  <sheetData/>
  <sheetProtection password="D0BC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&amp;L&amp;9Novembre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48"/>
  <sheetViews>
    <sheetView showGridLines="0" zoomScale="90" zoomScaleNormal="90" workbookViewId="0">
      <selection activeCell="A7" sqref="A7"/>
    </sheetView>
  </sheetViews>
  <sheetFormatPr baseColWidth="10" defaultRowHeight="15" x14ac:dyDescent="0.25"/>
  <cols>
    <col min="1" max="1" width="17.42578125" style="7" customWidth="1"/>
    <col min="2" max="2" width="16.7109375" style="11" bestFit="1" customWidth="1"/>
    <col min="3" max="3" width="9" style="12" customWidth="1"/>
    <col min="4" max="4" width="8.7109375" style="12" bestFit="1" customWidth="1"/>
    <col min="5" max="5" width="66.5703125" customWidth="1"/>
    <col min="6" max="6" width="14.85546875" customWidth="1"/>
    <col min="7" max="7" width="14.7109375" customWidth="1"/>
    <col min="8" max="8" width="15.7109375" customWidth="1"/>
    <col min="9" max="9" width="16" customWidth="1"/>
  </cols>
  <sheetData>
    <row r="5" spans="1:11" ht="17.45" x14ac:dyDescent="0.35">
      <c r="A5" s="19"/>
      <c r="B5" s="38"/>
      <c r="C5" s="36"/>
      <c r="D5" s="36"/>
      <c r="E5" s="36"/>
      <c r="F5" s="37"/>
    </row>
    <row r="6" spans="1:11" ht="18.600000000000001" x14ac:dyDescent="0.35">
      <c r="A6" s="6"/>
      <c r="B6" s="10"/>
      <c r="C6" s="10"/>
      <c r="D6" s="10"/>
      <c r="E6" s="3"/>
      <c r="F6" s="2"/>
    </row>
    <row r="7" spans="1:11" ht="18.95" thickBot="1" x14ac:dyDescent="0.4">
      <c r="A7" s="6"/>
      <c r="B7" s="10"/>
      <c r="C7" s="10"/>
      <c r="D7" s="10"/>
      <c r="E7" s="4"/>
      <c r="F7" s="2"/>
    </row>
    <row r="8" spans="1:11" s="1" customFormat="1" ht="30.75" customHeight="1" x14ac:dyDescent="0.25">
      <c r="A8" s="125" t="s">
        <v>0</v>
      </c>
      <c r="B8" s="127" t="s">
        <v>56</v>
      </c>
      <c r="C8" s="127" t="s">
        <v>59</v>
      </c>
      <c r="D8" s="129" t="s">
        <v>1</v>
      </c>
      <c r="E8" s="131" t="s">
        <v>2</v>
      </c>
      <c r="F8" s="48" t="s">
        <v>98</v>
      </c>
      <c r="G8" s="48" t="s">
        <v>85</v>
      </c>
      <c r="H8" s="48" t="s">
        <v>85</v>
      </c>
      <c r="I8" s="48" t="s">
        <v>85</v>
      </c>
      <c r="K8" s="5" t="s">
        <v>57</v>
      </c>
    </row>
    <row r="9" spans="1:11" s="1" customFormat="1" ht="15.75" thickBot="1" x14ac:dyDescent="0.3">
      <c r="A9" s="126"/>
      <c r="B9" s="128"/>
      <c r="C9" s="128"/>
      <c r="D9" s="130"/>
      <c r="E9" s="132"/>
      <c r="F9" s="8" t="s">
        <v>63</v>
      </c>
      <c r="G9" s="8" t="s">
        <v>63</v>
      </c>
      <c r="H9" s="8" t="s">
        <v>63</v>
      </c>
      <c r="I9" s="9" t="s">
        <v>63</v>
      </c>
      <c r="K9" s="5" t="s">
        <v>58</v>
      </c>
    </row>
    <row r="10" spans="1:11" s="1" customFormat="1" ht="28.5" customHeight="1" x14ac:dyDescent="0.25">
      <c r="A10" s="104" t="s">
        <v>3</v>
      </c>
      <c r="B10" s="105"/>
      <c r="C10" s="105"/>
      <c r="D10" s="105"/>
      <c r="E10" s="105"/>
      <c r="F10" s="105"/>
      <c r="G10" s="105"/>
      <c r="H10" s="105"/>
      <c r="I10" s="106"/>
      <c r="K10" s="5" t="s">
        <v>73</v>
      </c>
    </row>
    <row r="11" spans="1:11" ht="39.950000000000003" customHeight="1" x14ac:dyDescent="0.25">
      <c r="A11" s="100" t="s">
        <v>3</v>
      </c>
      <c r="B11" s="23" t="s">
        <v>4</v>
      </c>
      <c r="C11" s="24" t="s">
        <v>92</v>
      </c>
      <c r="D11" s="24">
        <v>1</v>
      </c>
      <c r="E11" s="25" t="s">
        <v>93</v>
      </c>
      <c r="F11" s="42"/>
      <c r="G11" s="42"/>
      <c r="H11" s="42"/>
      <c r="I11" s="43"/>
    </row>
    <row r="12" spans="1:11" ht="45" x14ac:dyDescent="0.25">
      <c r="A12" s="100"/>
      <c r="B12" s="13" t="s">
        <v>4</v>
      </c>
      <c r="C12" s="14" t="s">
        <v>5</v>
      </c>
      <c r="D12" s="14">
        <v>2</v>
      </c>
      <c r="E12" s="20" t="s">
        <v>60</v>
      </c>
      <c r="F12" s="42"/>
      <c r="G12" s="42"/>
      <c r="H12" s="42"/>
      <c r="I12" s="43"/>
    </row>
    <row r="13" spans="1:11" ht="30" customHeight="1" x14ac:dyDescent="0.25">
      <c r="A13" s="100"/>
      <c r="B13" s="13" t="s">
        <v>4</v>
      </c>
      <c r="C13" s="14" t="s">
        <v>5</v>
      </c>
      <c r="D13" s="14">
        <v>3</v>
      </c>
      <c r="E13" s="20" t="s">
        <v>6</v>
      </c>
      <c r="F13" s="42"/>
      <c r="G13" s="42"/>
      <c r="H13" s="42"/>
      <c r="I13" s="43"/>
    </row>
    <row r="14" spans="1:11" ht="30" customHeight="1" x14ac:dyDescent="0.25">
      <c r="A14" s="100"/>
      <c r="B14" s="13" t="s">
        <v>4</v>
      </c>
      <c r="C14" s="14" t="s">
        <v>5</v>
      </c>
      <c r="D14" s="14">
        <v>4</v>
      </c>
      <c r="E14" s="20" t="s">
        <v>7</v>
      </c>
      <c r="F14" s="42"/>
      <c r="G14" s="42"/>
      <c r="H14" s="42"/>
      <c r="I14" s="43"/>
    </row>
    <row r="15" spans="1:11" ht="30" customHeight="1" thickBot="1" x14ac:dyDescent="0.3">
      <c r="A15" s="100"/>
      <c r="B15" s="16" t="s">
        <v>4</v>
      </c>
      <c r="C15" s="17" t="s">
        <v>5</v>
      </c>
      <c r="D15" s="17">
        <v>5</v>
      </c>
      <c r="E15" s="22" t="s">
        <v>8</v>
      </c>
      <c r="F15" s="44"/>
      <c r="G15" s="44"/>
      <c r="H15" s="44"/>
      <c r="I15" s="45"/>
    </row>
    <row r="16" spans="1:11" ht="26.45" customHeight="1" x14ac:dyDescent="0.25">
      <c r="A16" s="101" t="s">
        <v>69</v>
      </c>
      <c r="B16" s="102"/>
      <c r="C16" s="102"/>
      <c r="D16" s="102"/>
      <c r="E16" s="102"/>
      <c r="F16" s="102"/>
      <c r="G16" s="102"/>
      <c r="H16" s="102"/>
      <c r="I16" s="103"/>
    </row>
    <row r="17" spans="1:9" ht="36.950000000000003" customHeight="1" x14ac:dyDescent="0.25">
      <c r="A17" s="58" t="s">
        <v>69</v>
      </c>
      <c r="B17" s="23" t="s">
        <v>4</v>
      </c>
      <c r="C17" s="24" t="s">
        <v>9</v>
      </c>
      <c r="D17" s="24">
        <v>6</v>
      </c>
      <c r="E17" s="25" t="s">
        <v>10</v>
      </c>
      <c r="F17" s="42"/>
      <c r="G17" s="42"/>
      <c r="H17" s="42"/>
      <c r="I17" s="43"/>
    </row>
    <row r="18" spans="1:9" ht="38.450000000000003" customHeight="1" x14ac:dyDescent="0.25">
      <c r="A18" s="58" t="s">
        <v>69</v>
      </c>
      <c r="B18" s="13" t="s">
        <v>4</v>
      </c>
      <c r="C18" s="14" t="s">
        <v>9</v>
      </c>
      <c r="D18" s="14">
        <v>7</v>
      </c>
      <c r="E18" s="20" t="s">
        <v>11</v>
      </c>
      <c r="F18" s="42"/>
      <c r="G18" s="42"/>
      <c r="H18" s="42"/>
      <c r="I18" s="43"/>
    </row>
    <row r="19" spans="1:9" ht="67.5" customHeight="1" x14ac:dyDescent="0.25">
      <c r="A19" s="58" t="s">
        <v>69</v>
      </c>
      <c r="B19" s="13" t="s">
        <v>4</v>
      </c>
      <c r="C19" s="14" t="s">
        <v>12</v>
      </c>
      <c r="D19" s="14">
        <v>8</v>
      </c>
      <c r="E19" s="20" t="s">
        <v>13</v>
      </c>
      <c r="F19" s="42"/>
      <c r="G19" s="42"/>
      <c r="H19" s="42"/>
      <c r="I19" s="43"/>
    </row>
    <row r="20" spans="1:9" ht="64.5" customHeight="1" x14ac:dyDescent="0.25">
      <c r="A20" s="58" t="s">
        <v>69</v>
      </c>
      <c r="B20" s="13" t="s">
        <v>4</v>
      </c>
      <c r="C20" s="14" t="s">
        <v>14</v>
      </c>
      <c r="D20" s="14">
        <v>9</v>
      </c>
      <c r="E20" s="20" t="s">
        <v>15</v>
      </c>
      <c r="F20" s="42"/>
      <c r="G20" s="42"/>
      <c r="H20" s="42"/>
      <c r="I20" s="43"/>
    </row>
    <row r="21" spans="1:9" ht="44.45" customHeight="1" thickBot="1" x14ac:dyDescent="0.3">
      <c r="A21" s="78" t="s">
        <v>69</v>
      </c>
      <c r="B21" s="16" t="s">
        <v>16</v>
      </c>
      <c r="C21" s="17" t="s">
        <v>17</v>
      </c>
      <c r="D21" s="17">
        <v>10</v>
      </c>
      <c r="E21" s="22" t="s">
        <v>18</v>
      </c>
      <c r="F21" s="46"/>
      <c r="G21" s="46"/>
      <c r="H21" s="46"/>
      <c r="I21" s="47"/>
    </row>
    <row r="22" spans="1:9" ht="21" customHeight="1" x14ac:dyDescent="0.25">
      <c r="A22" s="107" t="s">
        <v>64</v>
      </c>
      <c r="B22" s="108"/>
      <c r="C22" s="108"/>
      <c r="D22" s="108"/>
      <c r="E22" s="108"/>
      <c r="F22" s="108"/>
      <c r="G22" s="108"/>
      <c r="H22" s="108"/>
      <c r="I22" s="109"/>
    </row>
    <row r="23" spans="1:9" ht="30" customHeight="1" x14ac:dyDescent="0.25">
      <c r="A23" s="59" t="s">
        <v>19</v>
      </c>
      <c r="B23" s="23" t="s">
        <v>4</v>
      </c>
      <c r="C23" s="26" t="s">
        <v>20</v>
      </c>
      <c r="D23" s="26">
        <v>11</v>
      </c>
      <c r="E23" s="27" t="s">
        <v>21</v>
      </c>
      <c r="F23" s="42"/>
      <c r="G23" s="42"/>
      <c r="H23" s="42"/>
      <c r="I23" s="43"/>
    </row>
    <row r="24" spans="1:9" ht="30" customHeight="1" x14ac:dyDescent="0.25">
      <c r="A24" s="60" t="s">
        <v>19</v>
      </c>
      <c r="B24" s="13" t="s">
        <v>4</v>
      </c>
      <c r="C24" s="15" t="s">
        <v>20</v>
      </c>
      <c r="D24" s="15">
        <v>12</v>
      </c>
      <c r="E24" s="21" t="s">
        <v>22</v>
      </c>
      <c r="F24" s="42"/>
      <c r="G24" s="42"/>
      <c r="H24" s="42"/>
      <c r="I24" s="43"/>
    </row>
    <row r="25" spans="1:9" ht="41.45" customHeight="1" x14ac:dyDescent="0.25">
      <c r="A25" s="60" t="s">
        <v>19</v>
      </c>
      <c r="B25" s="13" t="s">
        <v>23</v>
      </c>
      <c r="C25" s="15" t="s">
        <v>24</v>
      </c>
      <c r="D25" s="15">
        <v>13</v>
      </c>
      <c r="E25" s="21" t="s">
        <v>25</v>
      </c>
      <c r="F25" s="42"/>
      <c r="G25" s="42"/>
      <c r="H25" s="42"/>
      <c r="I25" s="97"/>
    </row>
    <row r="26" spans="1:9" ht="41.45" customHeight="1" x14ac:dyDescent="0.25">
      <c r="A26" s="60" t="s">
        <v>26</v>
      </c>
      <c r="B26" s="13" t="s">
        <v>4</v>
      </c>
      <c r="C26" s="14" t="s">
        <v>27</v>
      </c>
      <c r="D26" s="14">
        <v>14</v>
      </c>
      <c r="E26" s="20" t="s">
        <v>28</v>
      </c>
      <c r="F26" s="42"/>
      <c r="G26" s="42"/>
      <c r="H26" s="42"/>
      <c r="I26" s="43"/>
    </row>
    <row r="27" spans="1:9" ht="30" customHeight="1" thickBot="1" x14ac:dyDescent="0.3">
      <c r="A27" s="61" t="s">
        <v>39</v>
      </c>
      <c r="B27" s="16" t="s">
        <v>4</v>
      </c>
      <c r="C27" s="17" t="s">
        <v>40</v>
      </c>
      <c r="D27" s="17">
        <v>22</v>
      </c>
      <c r="E27" s="28" t="s">
        <v>41</v>
      </c>
      <c r="F27" s="44"/>
      <c r="G27" s="44"/>
      <c r="H27" s="44"/>
      <c r="I27" s="45"/>
    </row>
    <row r="28" spans="1:9" ht="20.25" customHeight="1" x14ac:dyDescent="0.25">
      <c r="A28" s="119" t="s">
        <v>29</v>
      </c>
      <c r="B28" s="120"/>
      <c r="C28" s="120"/>
      <c r="D28" s="120"/>
      <c r="E28" s="120"/>
      <c r="F28" s="120"/>
      <c r="G28" s="120"/>
      <c r="H28" s="120"/>
      <c r="I28" s="121"/>
    </row>
    <row r="29" spans="1:9" ht="50.25" customHeight="1" thickBot="1" x14ac:dyDescent="0.3">
      <c r="A29" s="62" t="s">
        <v>29</v>
      </c>
      <c r="B29" s="29" t="s">
        <v>4</v>
      </c>
      <c r="C29" s="30" t="s">
        <v>30</v>
      </c>
      <c r="D29" s="30">
        <v>15</v>
      </c>
      <c r="E29" s="31" t="s">
        <v>31</v>
      </c>
      <c r="F29" s="44"/>
      <c r="G29" s="44"/>
      <c r="H29" s="44"/>
      <c r="I29" s="45"/>
    </row>
    <row r="30" spans="1:9" ht="29.25" customHeight="1" x14ac:dyDescent="0.25">
      <c r="A30" s="110" t="s">
        <v>72</v>
      </c>
      <c r="B30" s="111"/>
      <c r="C30" s="111"/>
      <c r="D30" s="111"/>
      <c r="E30" s="111"/>
      <c r="F30" s="111"/>
      <c r="G30" s="111"/>
      <c r="H30" s="111"/>
      <c r="I30" s="112"/>
    </row>
    <row r="31" spans="1:9" ht="36" customHeight="1" x14ac:dyDescent="0.25">
      <c r="A31" s="63" t="s">
        <v>72</v>
      </c>
      <c r="B31" s="23" t="s">
        <v>4</v>
      </c>
      <c r="C31" s="24" t="s">
        <v>32</v>
      </c>
      <c r="D31" s="24">
        <v>16</v>
      </c>
      <c r="E31" s="25" t="s">
        <v>33</v>
      </c>
      <c r="F31" s="42"/>
      <c r="G31" s="42"/>
      <c r="H31" s="42"/>
      <c r="I31" s="43"/>
    </row>
    <row r="32" spans="1:9" ht="36" customHeight="1" x14ac:dyDescent="0.25">
      <c r="A32" s="63" t="s">
        <v>72</v>
      </c>
      <c r="B32" s="23" t="s">
        <v>4</v>
      </c>
      <c r="C32" s="24" t="s">
        <v>32</v>
      </c>
      <c r="D32" s="24">
        <v>17</v>
      </c>
      <c r="E32" s="25" t="s">
        <v>94</v>
      </c>
      <c r="F32" s="42"/>
      <c r="G32" s="42"/>
      <c r="H32" s="42"/>
      <c r="I32" s="43"/>
    </row>
    <row r="33" spans="1:9" ht="33.75" x14ac:dyDescent="0.25">
      <c r="A33" s="63" t="s">
        <v>72</v>
      </c>
      <c r="B33" s="13" t="s">
        <v>4</v>
      </c>
      <c r="C33" s="14" t="s">
        <v>32</v>
      </c>
      <c r="D33" s="14">
        <v>18</v>
      </c>
      <c r="E33" s="20" t="s">
        <v>95</v>
      </c>
      <c r="F33" s="42"/>
      <c r="G33" s="42"/>
      <c r="H33" s="42"/>
      <c r="I33" s="43"/>
    </row>
    <row r="34" spans="1:9" ht="30" customHeight="1" x14ac:dyDescent="0.25">
      <c r="A34" s="63" t="s">
        <v>72</v>
      </c>
      <c r="B34" s="13" t="s">
        <v>4</v>
      </c>
      <c r="C34" s="15" t="s">
        <v>34</v>
      </c>
      <c r="D34" s="15">
        <v>19</v>
      </c>
      <c r="E34" s="21" t="s">
        <v>35</v>
      </c>
      <c r="F34" s="42"/>
      <c r="G34" s="42"/>
      <c r="H34" s="42"/>
      <c r="I34" s="97"/>
    </row>
    <row r="35" spans="1:9" ht="56.25" x14ac:dyDescent="0.25">
      <c r="A35" s="63" t="s">
        <v>72</v>
      </c>
      <c r="B35" s="13" t="s">
        <v>4</v>
      </c>
      <c r="C35" s="15" t="s">
        <v>34</v>
      </c>
      <c r="D35" s="15">
        <v>20</v>
      </c>
      <c r="E35" s="21" t="s">
        <v>36</v>
      </c>
      <c r="F35" s="42"/>
      <c r="G35" s="42"/>
      <c r="H35" s="42"/>
      <c r="I35" s="43"/>
    </row>
    <row r="36" spans="1:9" ht="38.450000000000003" customHeight="1" x14ac:dyDescent="0.25">
      <c r="A36" s="63" t="s">
        <v>72</v>
      </c>
      <c r="B36" s="13" t="s">
        <v>4</v>
      </c>
      <c r="C36" s="15" t="s">
        <v>34</v>
      </c>
      <c r="D36" s="15">
        <v>21</v>
      </c>
      <c r="E36" s="21" t="s">
        <v>37</v>
      </c>
      <c r="F36" s="42"/>
      <c r="G36" s="42"/>
      <c r="H36" s="42"/>
      <c r="I36" s="43"/>
    </row>
    <row r="37" spans="1:9" ht="45.95" customHeight="1" x14ac:dyDescent="0.25">
      <c r="A37" s="63" t="s">
        <v>72</v>
      </c>
      <c r="B37" s="18" t="s">
        <v>61</v>
      </c>
      <c r="C37" s="14" t="s">
        <v>38</v>
      </c>
      <c r="D37" s="14">
        <v>27</v>
      </c>
      <c r="E37" s="20" t="s">
        <v>54</v>
      </c>
      <c r="F37" s="42"/>
      <c r="G37" s="42"/>
      <c r="H37" s="42"/>
      <c r="I37" s="43"/>
    </row>
    <row r="38" spans="1:9" ht="42.95" customHeight="1" x14ac:dyDescent="0.25">
      <c r="A38" s="63" t="s">
        <v>72</v>
      </c>
      <c r="B38" s="18" t="s">
        <v>61</v>
      </c>
      <c r="C38" s="14" t="s">
        <v>38</v>
      </c>
      <c r="D38" s="14">
        <v>28</v>
      </c>
      <c r="E38" s="20" t="s">
        <v>53</v>
      </c>
      <c r="F38" s="42"/>
      <c r="G38" s="42"/>
      <c r="H38" s="42"/>
      <c r="I38" s="43"/>
    </row>
    <row r="39" spans="1:9" ht="30" customHeight="1" thickBot="1" x14ac:dyDescent="0.3">
      <c r="A39" s="64" t="s">
        <v>44</v>
      </c>
      <c r="B39" s="16" t="s">
        <v>4</v>
      </c>
      <c r="C39" s="17" t="s">
        <v>45</v>
      </c>
      <c r="D39" s="17">
        <v>24</v>
      </c>
      <c r="E39" s="22" t="s">
        <v>46</v>
      </c>
      <c r="F39" s="44"/>
      <c r="G39" s="44"/>
      <c r="H39" s="44"/>
      <c r="I39" s="45"/>
    </row>
    <row r="40" spans="1:9" ht="26.25" customHeight="1" x14ac:dyDescent="0.25">
      <c r="A40" s="122" t="s">
        <v>71</v>
      </c>
      <c r="B40" s="123"/>
      <c r="C40" s="123"/>
      <c r="D40" s="123"/>
      <c r="E40" s="123"/>
      <c r="F40" s="123"/>
      <c r="G40" s="123"/>
      <c r="H40" s="123"/>
      <c r="I40" s="124"/>
    </row>
    <row r="41" spans="1:9" ht="34.5" thickBot="1" x14ac:dyDescent="0.3">
      <c r="A41" s="65" t="s">
        <v>71</v>
      </c>
      <c r="B41" s="29" t="s">
        <v>4</v>
      </c>
      <c r="C41" s="30" t="s">
        <v>42</v>
      </c>
      <c r="D41" s="30">
        <v>23</v>
      </c>
      <c r="E41" s="31" t="s">
        <v>43</v>
      </c>
      <c r="F41" s="45"/>
      <c r="G41" s="45"/>
      <c r="H41" s="45"/>
      <c r="I41" s="45"/>
    </row>
    <row r="42" spans="1:9" ht="22.5" customHeight="1" x14ac:dyDescent="0.25">
      <c r="A42" s="113" t="s">
        <v>47</v>
      </c>
      <c r="B42" s="114"/>
      <c r="C42" s="114"/>
      <c r="D42" s="114"/>
      <c r="E42" s="114"/>
      <c r="F42" s="114"/>
      <c r="G42" s="114"/>
      <c r="H42" s="114"/>
      <c r="I42" s="115"/>
    </row>
    <row r="43" spans="1:9" ht="33.75" x14ac:dyDescent="0.25">
      <c r="A43" s="66" t="s">
        <v>47</v>
      </c>
      <c r="B43" s="23" t="s">
        <v>4</v>
      </c>
      <c r="C43" s="26" t="s">
        <v>48</v>
      </c>
      <c r="D43" s="26">
        <v>25</v>
      </c>
      <c r="E43" s="27" t="s">
        <v>49</v>
      </c>
      <c r="F43" s="42"/>
      <c r="G43" s="42"/>
      <c r="H43" s="42"/>
      <c r="I43" s="43"/>
    </row>
    <row r="44" spans="1:9" ht="34.5" customHeight="1" thickBot="1" x14ac:dyDescent="0.3">
      <c r="A44" s="67" t="s">
        <v>47</v>
      </c>
      <c r="B44" s="16" t="s">
        <v>4</v>
      </c>
      <c r="C44" s="32" t="s">
        <v>48</v>
      </c>
      <c r="D44" s="32">
        <v>26</v>
      </c>
      <c r="E44" s="33" t="s">
        <v>96</v>
      </c>
      <c r="F44" s="44"/>
      <c r="G44" s="44"/>
      <c r="H44" s="44"/>
      <c r="I44" s="45"/>
    </row>
    <row r="45" spans="1:9" ht="22.5" customHeight="1" x14ac:dyDescent="0.25">
      <c r="A45" s="116" t="s">
        <v>50</v>
      </c>
      <c r="B45" s="117"/>
      <c r="C45" s="117"/>
      <c r="D45" s="117"/>
      <c r="E45" s="117"/>
      <c r="F45" s="117"/>
      <c r="G45" s="117"/>
      <c r="H45" s="117"/>
      <c r="I45" s="118"/>
    </row>
    <row r="46" spans="1:9" ht="30" customHeight="1" x14ac:dyDescent="0.25">
      <c r="A46" s="68" t="s">
        <v>50</v>
      </c>
      <c r="B46" s="23" t="s">
        <v>4</v>
      </c>
      <c r="C46" s="24" t="s">
        <v>51</v>
      </c>
      <c r="D46" s="24">
        <v>29</v>
      </c>
      <c r="E46" s="25" t="s">
        <v>55</v>
      </c>
      <c r="F46" s="42"/>
      <c r="G46" s="42"/>
      <c r="H46" s="42"/>
      <c r="I46" s="43"/>
    </row>
    <row r="47" spans="1:9" ht="30" customHeight="1" x14ac:dyDescent="0.25">
      <c r="A47" s="69" t="s">
        <v>50</v>
      </c>
      <c r="B47" s="13" t="s">
        <v>4</v>
      </c>
      <c r="C47" s="17" t="s">
        <v>51</v>
      </c>
      <c r="D47" s="17">
        <v>30</v>
      </c>
      <c r="E47" s="22" t="s">
        <v>52</v>
      </c>
      <c r="F47" s="42"/>
      <c r="G47" s="42"/>
      <c r="H47" s="42"/>
      <c r="I47" s="43"/>
    </row>
    <row r="48" spans="1:9" ht="20.25" thickBot="1" x14ac:dyDescent="0.3">
      <c r="A48" s="98" t="s">
        <v>62</v>
      </c>
      <c r="B48" s="99"/>
      <c r="C48" s="99"/>
      <c r="D48" s="99"/>
      <c r="E48" s="99"/>
      <c r="F48" s="41" t="e">
        <f>COUNTIF(F11:F47,"oui")/(COUNTIF(F11:F47,"oui")+COUNTIF(F11:F47,"non"))</f>
        <v>#DIV/0!</v>
      </c>
      <c r="G48" s="41" t="e">
        <f>COUNTIF(G11:G47,"oui")/(COUNTIF(G11:G47,"oui")+COUNTIF(G11:G47,"non"))</f>
        <v>#DIV/0!</v>
      </c>
      <c r="H48" s="41" t="e">
        <f t="shared" ref="H48:I48" si="0">COUNTIF(H11:H47,"oui")/(COUNTIF(H11:H47,"oui")+COUNTIF(H11:H47,"non"))</f>
        <v>#DIV/0!</v>
      </c>
      <c r="I48" s="70" t="e">
        <f t="shared" si="0"/>
        <v>#DIV/0!</v>
      </c>
    </row>
  </sheetData>
  <sheetProtection password="D0BC" sheet="1" objects="1" scenarios="1" formatCells="0"/>
  <autoFilter ref="A8:I48"/>
  <mergeCells count="15">
    <mergeCell ref="A8:A9"/>
    <mergeCell ref="B8:B9"/>
    <mergeCell ref="C8:C9"/>
    <mergeCell ref="D8:D9"/>
    <mergeCell ref="E8:E9"/>
    <mergeCell ref="A48:E48"/>
    <mergeCell ref="A11:A15"/>
    <mergeCell ref="A16:I16"/>
    <mergeCell ref="A10:I10"/>
    <mergeCell ref="A22:I22"/>
    <mergeCell ref="A30:I30"/>
    <mergeCell ref="A42:I42"/>
    <mergeCell ref="A45:I45"/>
    <mergeCell ref="A28:I28"/>
    <mergeCell ref="A40:I40"/>
  </mergeCells>
  <dataValidations count="2">
    <dataValidation type="list" allowBlank="1" showInputMessage="1" showErrorMessage="1" sqref="F11:I15 F29:I29 F25:I25 F41:I41 F17:I21 F46:I47 F31:I33 F37:I39">
      <formula1>$K$8:$K$10</formula1>
    </dataValidation>
    <dataValidation type="list" allowBlank="1" showInputMessage="1" showErrorMessage="1" sqref="F43:I44 F23:I24 F26:I27 F34:I36">
      <formula1>$K$8:$K$9</formula1>
    </dataValidation>
  </dataValidations>
  <pageMargins left="0.43307086614173229" right="0.23622047244094491" top="0.74803149606299213" bottom="0.74803149606299213" header="0.31496062992125984" footer="0.31496062992125984"/>
  <pageSetup paperSize="9" scale="48" fitToWidth="0" orientation="portrait" r:id="rId1"/>
  <headerFooter>
    <oddFooter>&amp;L&amp;9Novembre 2022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59"/>
  <sheetViews>
    <sheetView showGridLines="0" zoomScaleNormal="100" workbookViewId="0">
      <selection activeCell="B13" sqref="B13"/>
    </sheetView>
  </sheetViews>
  <sheetFormatPr baseColWidth="10" defaultRowHeight="15" x14ac:dyDescent="0.25"/>
  <cols>
    <col min="1" max="1" width="46.85546875" customWidth="1"/>
    <col min="2" max="2" width="19.5703125" customWidth="1"/>
    <col min="3" max="3" width="19.28515625" customWidth="1"/>
    <col min="4" max="4" width="18.7109375" customWidth="1"/>
    <col min="5" max="5" width="18.85546875" customWidth="1"/>
  </cols>
  <sheetData>
    <row r="5" spans="1:5" ht="14.45" x14ac:dyDescent="0.35">
      <c r="B5" s="35"/>
      <c r="C5" s="35"/>
      <c r="D5" s="35"/>
    </row>
    <row r="9" spans="1:5" thickBot="1" x14ac:dyDescent="0.4"/>
    <row r="10" spans="1:5" x14ac:dyDescent="0.25">
      <c r="B10" s="50" t="s">
        <v>65</v>
      </c>
      <c r="C10" s="50" t="s">
        <v>66</v>
      </c>
      <c r="D10" s="50" t="s">
        <v>67</v>
      </c>
      <c r="E10" s="50" t="s">
        <v>68</v>
      </c>
    </row>
    <row r="11" spans="1:5" thickBot="1" x14ac:dyDescent="0.4">
      <c r="B11" s="49" t="str">
        <f>'Grille générale'!F8:F8</f>
        <v>Date 
 XX/XX/2022</v>
      </c>
      <c r="C11" s="49" t="str">
        <f>'Grille générale'!G8:G8</f>
        <v>Date
 XX/XX/2022</v>
      </c>
      <c r="D11" s="49" t="str">
        <f>'Grille générale'!H8:H8</f>
        <v>Date
 XX/XX/2022</v>
      </c>
      <c r="E11" s="49" t="str">
        <f>'Grille générale'!I8:I8</f>
        <v>Date
 XX/XX/2022</v>
      </c>
    </row>
    <row r="12" spans="1:5" ht="18.75" customHeight="1" x14ac:dyDescent="0.25">
      <c r="A12" s="79" t="s">
        <v>3</v>
      </c>
      <c r="B12" s="39" t="e">
        <f>COUNTIF('Grille générale'!F11:F15,"oui")/(COUNTIF('Grille générale'!F11:F15,"oui")+COUNTIF('Grille générale'!F11:F15,"non"))</f>
        <v>#DIV/0!</v>
      </c>
      <c r="C12" s="39" t="e">
        <f>COUNTIF('Grille générale'!G11:G15,"oui")/(COUNTIF('Grille générale'!G11:G15,"oui")+COUNTIF('Grille générale'!G11:G15,"non"))</f>
        <v>#DIV/0!</v>
      </c>
      <c r="D12" s="39" t="e">
        <f>COUNTIF('Grille générale'!H11:H15,"oui")/(COUNTIF('Grille générale'!H11:H15,"oui")+COUNTIF('Grille générale'!H11:H15,"non"))</f>
        <v>#DIV/0!</v>
      </c>
      <c r="E12" s="39" t="e">
        <f>COUNTIF('Grille générale'!I11:I15,"oui")/(COUNTIF('Grille générale'!I11:I15,"oui")+COUNTIF('Grille générale'!I11:I15,"non"))</f>
        <v>#DIV/0!</v>
      </c>
    </row>
    <row r="13" spans="1:5" ht="18.75" customHeight="1" x14ac:dyDescent="0.35">
      <c r="A13" s="57" t="s">
        <v>69</v>
      </c>
      <c r="B13" s="39" t="e">
        <f>COUNTIF('Grille générale'!F17:F21,"Oui")/(COUNTIF('Grille générale'!F17:F21,"Oui")+COUNTIF('Grille générale'!F17:F21,"Non"))</f>
        <v>#DIV/0!</v>
      </c>
      <c r="C13" s="39" t="e">
        <f>COUNTIF('Grille générale'!G17:G21,"Oui")/(COUNTIF('Grille générale'!G17:G21,"Oui")+COUNTIF('Grille générale'!G17:G21,"Non"))</f>
        <v>#DIV/0!</v>
      </c>
      <c r="D13" s="39" t="e">
        <f>COUNTIF('Grille générale'!H17:H21,"Oui")/(COUNTIF('Grille générale'!H17:H21,"Oui")+COUNTIF('Grille générale'!H17:H21,"Non"))</f>
        <v>#DIV/0!</v>
      </c>
      <c r="E13" s="39" t="e">
        <f>COUNTIF('Grille générale'!I17:I21,"Oui")/(COUNTIF('Grille générale'!I17:I21,"Oui")+COUNTIF('Grille générale'!I17:I21,"Non"))</f>
        <v>#DIV/0!</v>
      </c>
    </row>
    <row r="14" spans="1:5" ht="24" customHeight="1" x14ac:dyDescent="0.25">
      <c r="A14" s="80" t="s">
        <v>70</v>
      </c>
      <c r="B14" s="39" t="e">
        <f>COUNTIF('Grille générale'!F23:F27,"Oui")/(COUNTIF('Grille générale'!F23:F27,"Oui")+COUNTIF('Grille générale'!F23:F27,"Non"))</f>
        <v>#DIV/0!</v>
      </c>
      <c r="C14" s="39" t="e">
        <f>COUNTIF('Grille générale'!G23:G27,"Oui")/(COUNTIF('Grille générale'!G23:G27,"Oui")+COUNTIF('Grille générale'!G23:G27,"Non"))</f>
        <v>#DIV/0!</v>
      </c>
      <c r="D14" s="39" t="e">
        <f>COUNTIF('Grille générale'!H23:H27,"Oui")/(COUNTIF('Grille générale'!H23:H27,"Oui")+COUNTIF('Grille générale'!H23:H27,"Non"))</f>
        <v>#DIV/0!</v>
      </c>
      <c r="E14" s="39" t="e">
        <f>COUNTIF('Grille générale'!I23:I27,"Oui")/(COUNTIF('Grille générale'!I23:I27,"Oui")+COUNTIF('Grille générale'!I23:I27,"Non"))</f>
        <v>#DIV/0!</v>
      </c>
    </row>
    <row r="15" spans="1:5" ht="18.75" customHeight="1" x14ac:dyDescent="0.35">
      <c r="A15" s="81" t="s">
        <v>29</v>
      </c>
      <c r="B15" s="39" t="e">
        <f>COUNTIF('Grille générale'!F29,"Oui")/(COUNTIF('Grille générale'!F29,"Oui")+COUNTIF('Grille générale'!F29,"Non"))</f>
        <v>#DIV/0!</v>
      </c>
      <c r="C15" s="39" t="e">
        <f>COUNTIF('Grille générale'!G29,"Oui")/(COUNTIF('Grille générale'!G29,"Oui")+COUNTIF('Grille générale'!G29,"Non"))</f>
        <v>#DIV/0!</v>
      </c>
      <c r="D15" s="39" t="e">
        <f>COUNTIF('Grille générale'!H29,"Oui")/(COUNTIF('Grille générale'!H29,"Oui")+COUNTIF('Grille générale'!H29,"Non"))</f>
        <v>#DIV/0!</v>
      </c>
      <c r="E15" s="39" t="e">
        <f>COUNTIF('Grille générale'!I29,"Oui")/(COUNTIF('Grille générale'!I29,"Oui")+COUNTIF('Grille générale'!I29,"Non"))</f>
        <v>#DIV/0!</v>
      </c>
    </row>
    <row r="16" spans="1:5" ht="22.5" customHeight="1" x14ac:dyDescent="0.25">
      <c r="A16" s="82" t="s">
        <v>74</v>
      </c>
      <c r="B16" s="39" t="e">
        <f>COUNTIF('Grille générale'!F31:F39,"Oui")/(COUNTIF('Grille générale'!F31:F39,"Oui")+COUNTIF('Grille générale'!F31:F39,"Non"))</f>
        <v>#DIV/0!</v>
      </c>
      <c r="C16" s="39" t="e">
        <f>COUNTIF('Grille générale'!G31:G39,"Oui")/(COUNTIF('Grille générale'!G31:G39,"Oui")+COUNTIF('Grille générale'!G31:G39,"Non"))</f>
        <v>#DIV/0!</v>
      </c>
      <c r="D16" s="39" t="e">
        <f>COUNTIF('Grille générale'!H31:H39,"Oui")/(COUNTIF('Grille générale'!H31:H39,"Oui")+COUNTIF('Grille générale'!H31:H39,"Non"))</f>
        <v>#DIV/0!</v>
      </c>
      <c r="E16" s="39" t="e">
        <f>COUNTIF('Grille générale'!I31:I39,"Oui")/(COUNTIF('Grille générale'!I31:I39,"Oui")+COUNTIF('Grille générale'!I31:I39,"Non"))</f>
        <v>#DIV/0!</v>
      </c>
    </row>
    <row r="17" spans="1:5" ht="22.5" customHeight="1" x14ac:dyDescent="0.25">
      <c r="A17" s="83" t="s">
        <v>71</v>
      </c>
      <c r="B17" s="39" t="e">
        <f>COUNTIF('Grille générale'!F41,"Oui")/(COUNTIF('Grille générale'!F41,"Oui")+COUNTIF('Grille générale'!F41,"Non"))</f>
        <v>#DIV/0!</v>
      </c>
      <c r="C17" s="39" t="e">
        <f>COUNTIF('Grille générale'!G41,"Oui")/(COUNTIF('Grille générale'!G41,"Oui")+COUNTIF('Grille générale'!G41,"Non"))</f>
        <v>#DIV/0!</v>
      </c>
      <c r="D17" s="39" t="e">
        <f>COUNTIF('Grille générale'!H41,"Oui")/(COUNTIF('Grille générale'!H41,"Oui")+COUNTIF('Grille générale'!H41,"Non"))</f>
        <v>#DIV/0!</v>
      </c>
      <c r="E17" s="39" t="e">
        <f>COUNTIF('Grille générale'!I41,"Oui")/(COUNTIF('Grille générale'!I41,"Oui")+COUNTIF('Grille générale'!I41,"Non"))</f>
        <v>#DIV/0!</v>
      </c>
    </row>
    <row r="18" spans="1:5" ht="22.5" customHeight="1" x14ac:dyDescent="0.35">
      <c r="A18" s="84" t="s">
        <v>47</v>
      </c>
      <c r="B18" s="39" t="e">
        <f>COUNTIF('Grille générale'!F43:F44,"Oui")/(COUNTIF('Grille générale'!F43:F44,"Oui")+COUNTIF('Grille générale'!F43:F44,"Non"))</f>
        <v>#DIV/0!</v>
      </c>
      <c r="C18" s="39" t="e">
        <f>COUNTIF('Grille générale'!G43:G44,"Oui")/(COUNTIF('Grille générale'!G43:G44,"Oui")+COUNTIF('Grille générale'!G43:G44,"Non"))</f>
        <v>#DIV/0!</v>
      </c>
      <c r="D18" s="39" t="e">
        <f>COUNTIF('Grille générale'!H43:H44,"Oui")/(COUNTIF('Grille générale'!H43:H44,"Oui")+COUNTIF('Grille générale'!H43:H44,"Non"))</f>
        <v>#DIV/0!</v>
      </c>
      <c r="E18" s="39" t="e">
        <f>COUNTIF('Grille générale'!I43:I44,"Oui")/(COUNTIF('Grille générale'!I43:I44,"Oui")+COUNTIF('Grille générale'!I43:I44,"Non"))</f>
        <v>#DIV/0!</v>
      </c>
    </row>
    <row r="19" spans="1:5" ht="22.5" customHeight="1" thickBot="1" x14ac:dyDescent="0.4">
      <c r="A19" s="85" t="s">
        <v>50</v>
      </c>
      <c r="B19" s="40" t="e">
        <f>COUNTIF('Grille générale'!F46:F47,"Oui")/(COUNTIF('Grille générale'!F46:F47,"Oui")+COUNTIF('Grille générale'!F46:F47,"Non"))</f>
        <v>#DIV/0!</v>
      </c>
      <c r="C19" s="40" t="e">
        <f>COUNTIF('Grille générale'!G46:G47,"Oui")/(COUNTIF('Grille générale'!G46:G47,"Oui")+COUNTIF('Grille générale'!G46:G47,"Non"))</f>
        <v>#DIV/0!</v>
      </c>
      <c r="D19" s="40" t="e">
        <f>COUNTIF('Grille générale'!H46:H47,"Oui")/(COUNTIF('Grille générale'!H46:H47,"Oui")+COUNTIF('Grille générale'!H46:H47,"Non"))</f>
        <v>#DIV/0!</v>
      </c>
      <c r="E19" s="40" t="e">
        <f>COUNTIF('Grille générale'!I46:I47,"Oui")/(COUNTIF('Grille générale'!I46:I47,"Oui")+COUNTIF('Grille générale'!I46:I47,"Non"))</f>
        <v>#DIV/0!</v>
      </c>
    </row>
    <row r="22" spans="1:5" ht="14.45" x14ac:dyDescent="0.35">
      <c r="A22" s="34"/>
    </row>
    <row r="24" spans="1:5" thickBot="1" x14ac:dyDescent="0.4"/>
    <row r="25" spans="1:5" x14ac:dyDescent="0.25">
      <c r="B25" s="50" t="s">
        <v>65</v>
      </c>
      <c r="C25" s="50" t="s">
        <v>66</v>
      </c>
      <c r="D25" s="50" t="s">
        <v>67</v>
      </c>
      <c r="E25" s="50" t="s">
        <v>68</v>
      </c>
    </row>
    <row r="26" spans="1:5" thickBot="1" x14ac:dyDescent="0.4">
      <c r="B26" s="52" t="str">
        <f>'Grille générale'!F8</f>
        <v>Date 
 XX/XX/2022</v>
      </c>
      <c r="C26" s="52" t="str">
        <f>'Grille générale'!G8</f>
        <v>Date
 XX/XX/2022</v>
      </c>
      <c r="D26" s="52" t="str">
        <f>'Grille générale'!H8</f>
        <v>Date
 XX/XX/2022</v>
      </c>
      <c r="E26" s="52" t="str">
        <f>'Grille générale'!I8</f>
        <v>Date
 XX/XX/2022</v>
      </c>
    </row>
    <row r="27" spans="1:5" ht="22.5" x14ac:dyDescent="0.25">
      <c r="A27" s="86" t="s">
        <v>97</v>
      </c>
      <c r="B27" s="51" t="e">
        <f>COUNTIF('Grille générale'!F11,"oui")/(COUNTIF('Grille générale'!F11,"oui")+COUNTIF('Grille générale'!F11,"non"))</f>
        <v>#DIV/0!</v>
      </c>
      <c r="C27" s="51" t="e">
        <f>COUNTIF('Grille générale'!G11,"oui")/(COUNTIF('Grille générale'!G11,"oui")+COUNTIF('Grille générale'!G11,"non"))</f>
        <v>#DIV/0!</v>
      </c>
      <c r="D27" s="51" t="e">
        <f>COUNTIF('Grille générale'!H11,"oui")/(COUNTIF('Grille générale'!H11,"oui")+COUNTIF('Grille générale'!H11,"non"))</f>
        <v>#DIV/0!</v>
      </c>
      <c r="E27" s="51" t="e">
        <f>COUNTIF('Grille générale'!I11,"oui")/(COUNTIF('Grille générale'!I11,"oui")+COUNTIF('Grille générale'!I11,"non"))</f>
        <v>#DIV/0!</v>
      </c>
    </row>
    <row r="28" spans="1:5" x14ac:dyDescent="0.25">
      <c r="A28" s="87" t="s">
        <v>84</v>
      </c>
      <c r="B28" s="51" t="e">
        <f>COUNTIF('Grille générale'!F12,"oui")/(COUNTIF('Grille générale'!F12,"oui")+COUNTIF('Grille générale'!F12,"non"))</f>
        <v>#DIV/0!</v>
      </c>
      <c r="C28" s="51" t="e">
        <f>COUNTIF('Grille générale'!G12,"oui")/(COUNTIF('Grille générale'!G12,"oui")+COUNTIF('Grille générale'!G12,"non"))</f>
        <v>#DIV/0!</v>
      </c>
      <c r="D28" s="51" t="e">
        <f>COUNTIF('Grille générale'!H12,"oui")/(COUNTIF('Grille générale'!H12,"oui")+COUNTIF('Grille générale'!H12,"non"))</f>
        <v>#DIV/0!</v>
      </c>
      <c r="E28" s="51" t="e">
        <f>COUNTIF('Grille générale'!I12,"oui")/(COUNTIF('Grille générale'!I12,"oui")+COUNTIF('Grille générale'!I12,"non"))</f>
        <v>#DIV/0!</v>
      </c>
    </row>
    <row r="29" spans="1:5" ht="14.45" x14ac:dyDescent="0.35">
      <c r="A29" s="87" t="s">
        <v>83</v>
      </c>
      <c r="B29" s="51" t="e">
        <f>COUNTIF('Grille générale'!F13,"oui")/(COUNTIF('Grille générale'!F13,"oui")+COUNTIF('Grille générale'!F13,"non"))</f>
        <v>#DIV/0!</v>
      </c>
      <c r="C29" s="51" t="e">
        <f>COUNTIF('Grille générale'!G13,"oui")/(COUNTIF('Grille générale'!G13,"oui")+COUNTIF('Grille générale'!G13,"non"))</f>
        <v>#DIV/0!</v>
      </c>
      <c r="D29" s="51" t="e">
        <f>COUNTIF('Grille générale'!H13,"oui")/(COUNTIF('Grille générale'!H13,"oui")+COUNTIF('Grille générale'!H13,"non"))</f>
        <v>#DIV/0!</v>
      </c>
      <c r="E29" s="51" t="e">
        <f>COUNTIF('Grille générale'!I13,"oui")/(COUNTIF('Grille générale'!I13,"oui")+COUNTIF('Grille générale'!I13,"non"))</f>
        <v>#DIV/0!</v>
      </c>
    </row>
    <row r="30" spans="1:5" ht="14.45" x14ac:dyDescent="0.35">
      <c r="A30" s="87" t="s">
        <v>81</v>
      </c>
      <c r="B30" s="51" t="e">
        <f>COUNTIF('Grille générale'!F14,"oui")/(COUNTIF('Grille générale'!F14,"oui")+COUNTIF('Grille générale'!F14,"non"))</f>
        <v>#DIV/0!</v>
      </c>
      <c r="C30" s="51" t="e">
        <f>COUNTIF('Grille générale'!G14,"oui")/(COUNTIF('Grille générale'!G14,"oui")+COUNTIF('Grille générale'!G14,"non"))</f>
        <v>#DIV/0!</v>
      </c>
      <c r="D30" s="51" t="e">
        <f>COUNTIF('Grille générale'!H14,"oui")/(COUNTIF('Grille générale'!H14,"oui")+COUNTIF('Grille générale'!H14,"non"))</f>
        <v>#DIV/0!</v>
      </c>
      <c r="E30" s="51" t="e">
        <f>COUNTIF('Grille générale'!I14,"oui")/(COUNTIF('Grille générale'!I14,"oui")+COUNTIF('Grille générale'!I14,"non"))</f>
        <v>#DIV/0!</v>
      </c>
    </row>
    <row r="31" spans="1:5" ht="15.75" thickBot="1" x14ac:dyDescent="0.3">
      <c r="A31" s="88" t="s">
        <v>82</v>
      </c>
      <c r="B31" s="51" t="e">
        <f>COUNTIF('Grille générale'!F15,"oui")/(COUNTIF('Grille générale'!F15,"oui")+COUNTIF('Grille générale'!F15,"non"))</f>
        <v>#DIV/0!</v>
      </c>
      <c r="C31" s="51" t="e">
        <f>COUNTIF('Grille générale'!G15,"oui")/(COUNTIF('Grille générale'!G15,"oui")+COUNTIF('Grille générale'!G15,"non"))</f>
        <v>#DIV/0!</v>
      </c>
      <c r="D31" s="51" t="e">
        <f>COUNTIF('Grille générale'!H15,"oui")/(COUNTIF('Grille générale'!H15,"oui")+COUNTIF('Grille générale'!H15,"non"))</f>
        <v>#DIV/0!</v>
      </c>
      <c r="E31" s="51" t="e">
        <f>COUNTIF('Grille générale'!I15,"oui")/(COUNTIF('Grille générale'!I15,"oui")+COUNTIF('Grille générale'!I15,"non"))</f>
        <v>#DIV/0!</v>
      </c>
    </row>
    <row r="36" spans="1:5" ht="15.75" thickBot="1" x14ac:dyDescent="0.3"/>
    <row r="37" spans="1:5" x14ac:dyDescent="0.25">
      <c r="B37" s="50" t="s">
        <v>65</v>
      </c>
      <c r="C37" s="50" t="s">
        <v>66</v>
      </c>
      <c r="D37" s="50" t="s">
        <v>67</v>
      </c>
      <c r="E37" s="50" t="s">
        <v>68</v>
      </c>
    </row>
    <row r="38" spans="1:5" ht="15.75" thickBot="1" x14ac:dyDescent="0.3">
      <c r="B38" s="74" t="str">
        <f>'Grille générale'!F8</f>
        <v>Date 
 XX/XX/2022</v>
      </c>
      <c r="C38" s="74" t="str">
        <f>'Grille générale'!G8</f>
        <v>Date
 XX/XX/2022</v>
      </c>
      <c r="D38" s="74" t="str">
        <f>'Grille générale'!H8</f>
        <v>Date
 XX/XX/2022</v>
      </c>
      <c r="E38" s="74" t="str">
        <f>'Grille générale'!I8</f>
        <v>Date
 XX/XX/2022</v>
      </c>
    </row>
    <row r="39" spans="1:5" x14ac:dyDescent="0.25">
      <c r="A39" s="89" t="s">
        <v>75</v>
      </c>
      <c r="B39" s="73" t="e">
        <f>COUNTIF('Grille générale'!F31,"oui")/(COUNTIF('Grille générale'!F31,"oui")+COUNTIF('Grille générale'!F31,"non"))</f>
        <v>#DIV/0!</v>
      </c>
      <c r="C39" s="54" t="e">
        <f>COUNTIF('Grille générale'!G31,"oui")/(COUNTIF('Grille générale'!G31,"oui")+COUNTIF('Grille générale'!G31,"non"))</f>
        <v>#DIV/0!</v>
      </c>
      <c r="D39" s="54" t="e">
        <f>COUNTIF('Grille générale'!H31,"oui")/(COUNTIF('Grille générale'!H31,"oui")+COUNTIF('Grille générale'!H31,"non"))</f>
        <v>#DIV/0!</v>
      </c>
      <c r="E39" s="55" t="e">
        <f>COUNTIF('Grille générale'!I31,"oui")/(COUNTIF('Grille générale'!I31,"oui")+COUNTIF('Grille générale'!I31,"non"))</f>
        <v>#DIV/0!</v>
      </c>
    </row>
    <row r="40" spans="1:5" x14ac:dyDescent="0.25">
      <c r="A40" s="90" t="s">
        <v>76</v>
      </c>
      <c r="B40" s="75" t="e">
        <f>COUNTIF('Grille générale'!F32:F33,"oui")/(COUNTIF('Grille générale'!F32:F33,"oui")+COUNTIF('Grille générale'!F32:F33,"non"))</f>
        <v>#DIV/0!</v>
      </c>
      <c r="C40" s="53" t="e">
        <f>COUNTIF('Grille générale'!G33,"oui")/(COUNTIF('Grille générale'!G33,"oui")+COUNTIF('Grille générale'!G33,"non"))</f>
        <v>#DIV/0!</v>
      </c>
      <c r="D40" s="53" t="e">
        <f>COUNTIF('Grille générale'!H33,"oui")/(COUNTIF('Grille générale'!H33,"oui")+COUNTIF('Grille générale'!H33,"non"))</f>
        <v>#DIV/0!</v>
      </c>
      <c r="E40" s="56" t="e">
        <f>COUNTIF('Grille générale'!I33,"oui")/(COUNTIF('Grille générale'!I33,"oui")+COUNTIF('Grille générale'!I33,"non"))</f>
        <v>#DIV/0!</v>
      </c>
    </row>
    <row r="41" spans="1:5" x14ac:dyDescent="0.25">
      <c r="A41" s="90" t="s">
        <v>77</v>
      </c>
      <c r="B41" s="75" t="e">
        <f>COUNTIF('Grille générale'!F34,"oui")/(COUNTIF('Grille générale'!F34,"oui")+COUNTIF('Grille générale'!F34,"non"))</f>
        <v>#DIV/0!</v>
      </c>
      <c r="C41" s="53" t="e">
        <f>COUNTIF('Grille générale'!G34,"oui")/(COUNTIF('Grille générale'!G34,"oui")+COUNTIF('Grille générale'!G34,"non"))</f>
        <v>#DIV/0!</v>
      </c>
      <c r="D41" s="53" t="e">
        <f>COUNTIF('Grille générale'!H34,"oui")/(COUNTIF('Grille générale'!H34,"oui")+COUNTIF('Grille générale'!H34,"non"))</f>
        <v>#DIV/0!</v>
      </c>
      <c r="E41" s="56" t="e">
        <f>COUNTIF('Grille générale'!I34,"oui")/(COUNTIF('Grille générale'!I34,"oui")+COUNTIF('Grille générale'!I34,"non"))</f>
        <v>#DIV/0!</v>
      </c>
    </row>
    <row r="42" spans="1:5" x14ac:dyDescent="0.25">
      <c r="A42" s="91" t="s">
        <v>86</v>
      </c>
      <c r="B42" s="75" t="e">
        <f>COUNTIF('Grille générale'!F35,"oui")/(COUNTIF('Grille générale'!F35,"oui")+COUNTIF('Grille générale'!F35,"non"))</f>
        <v>#DIV/0!</v>
      </c>
      <c r="C42" s="53" t="e">
        <f>COUNTIF('Grille générale'!G35,"oui")/(COUNTIF('Grille générale'!G35,"oui")+COUNTIF('Grille générale'!G35,"non"))</f>
        <v>#DIV/0!</v>
      </c>
      <c r="D42" s="53" t="e">
        <f>COUNTIF('Grille générale'!H35,"oui")/(COUNTIF('Grille générale'!H35,"oui")+COUNTIF('Grille générale'!H35,"non"))</f>
        <v>#DIV/0!</v>
      </c>
      <c r="E42" s="56" t="e">
        <f>COUNTIF('Grille générale'!I35,"oui")/(COUNTIF('Grille générale'!I35,"oui")+COUNTIF('Grille générale'!I35,"non"))</f>
        <v>#DIV/0!</v>
      </c>
    </row>
    <row r="43" spans="1:5" x14ac:dyDescent="0.25">
      <c r="A43" s="90" t="s">
        <v>78</v>
      </c>
      <c r="B43" s="75" t="e">
        <f>COUNTIF('Grille générale'!F36,"oui")/(COUNTIF('Grille générale'!F36,"oui")+COUNTIF('Grille générale'!F36,"non"))</f>
        <v>#DIV/0!</v>
      </c>
      <c r="C43" s="53" t="e">
        <f>COUNTIF('Grille générale'!G36,"oui")/(COUNTIF('Grille générale'!G36,"oui")+COUNTIF('Grille générale'!G36,"non"))</f>
        <v>#DIV/0!</v>
      </c>
      <c r="D43" s="53" t="e">
        <f>COUNTIF('Grille générale'!H36,"oui")/(COUNTIF('Grille générale'!H36,"oui")+COUNTIF('Grille générale'!H36,"non"))</f>
        <v>#DIV/0!</v>
      </c>
      <c r="E43" s="56" t="e">
        <f>COUNTIF('Grille générale'!I36,"oui")/(COUNTIF('Grille générale'!I36,"oui")+COUNTIF('Grille générale'!I36,"non"))</f>
        <v>#DIV/0!</v>
      </c>
    </row>
    <row r="44" spans="1:5" x14ac:dyDescent="0.25">
      <c r="A44" s="90" t="s">
        <v>79</v>
      </c>
      <c r="B44" s="75" t="e">
        <f>COUNTIF('Grille générale'!F37:F38,"oui")/(COUNTIF('Grille générale'!F37:F38,"oui")+COUNTIF('Grille générale'!F37:F38,"non"))</f>
        <v>#DIV/0!</v>
      </c>
      <c r="C44" s="53" t="e">
        <f>COUNTIF('Grille générale'!G37,"oui")/(COUNTIF('Grille générale'!G37,"oui")+COUNTIF('Grille générale'!G37,"non"))</f>
        <v>#DIV/0!</v>
      </c>
      <c r="D44" s="53" t="e">
        <f>COUNTIF('Grille générale'!H37,"oui")/(COUNTIF('Grille générale'!H37,"oui")+COUNTIF('Grille générale'!H37,"non"))</f>
        <v>#DIV/0!</v>
      </c>
      <c r="E44" s="56" t="e">
        <f>COUNTIF('Grille générale'!I37,"oui")/(COUNTIF('Grille générale'!I37,"oui")+COUNTIF('Grille générale'!I37,"non"))</f>
        <v>#DIV/0!</v>
      </c>
    </row>
    <row r="45" spans="1:5" ht="15.75" thickBot="1" x14ac:dyDescent="0.3">
      <c r="A45" s="92" t="s">
        <v>80</v>
      </c>
      <c r="B45" s="76" t="e">
        <f>COUNTIF('Grille générale'!F39,"oui")/(COUNTIF('Grille générale'!F39,"oui")+COUNTIF('Grille générale'!F39,"non"))</f>
        <v>#DIV/0!</v>
      </c>
      <c r="C45" s="71" t="e">
        <f>COUNTIF('Grille générale'!G39,"oui")/(COUNTIF('Grille générale'!G39,"oui")+COUNTIF('Grille générale'!G39,"non"))</f>
        <v>#DIV/0!</v>
      </c>
      <c r="D45" s="71" t="e">
        <f>COUNTIF('Grille générale'!H39,"oui")/(COUNTIF('Grille générale'!H39,"oui")+COUNTIF('Grille générale'!H39,"non"))</f>
        <v>#DIV/0!</v>
      </c>
      <c r="E45" s="72" t="e">
        <f>COUNTIF('Grille générale'!I39,"oui")/(COUNTIF('Grille générale'!I39,"oui")+COUNTIF('Grille générale'!I39,"non"))</f>
        <v>#DIV/0!</v>
      </c>
    </row>
    <row r="49" spans="1:5" ht="15.75" thickBot="1" x14ac:dyDescent="0.3"/>
    <row r="50" spans="1:5" x14ac:dyDescent="0.25">
      <c r="B50" s="50" t="s">
        <v>65</v>
      </c>
      <c r="C50" s="50" t="s">
        <v>66</v>
      </c>
      <c r="D50" s="50" t="s">
        <v>67</v>
      </c>
      <c r="E50" s="50" t="s">
        <v>68</v>
      </c>
    </row>
    <row r="51" spans="1:5" ht="15.75" thickBot="1" x14ac:dyDescent="0.3">
      <c r="B51" s="77" t="str">
        <f>'Grille générale'!F8</f>
        <v>Date 
 XX/XX/2022</v>
      </c>
      <c r="C51" s="77" t="str">
        <f>'Grille générale'!G8</f>
        <v>Date
 XX/XX/2022</v>
      </c>
      <c r="D51" s="77" t="str">
        <f>'Grille générale'!H8</f>
        <v>Date
 XX/XX/2022</v>
      </c>
      <c r="E51" s="77" t="str">
        <f>'Grille générale'!I8</f>
        <v>Date
 XX/XX/2022</v>
      </c>
    </row>
    <row r="52" spans="1:5" x14ac:dyDescent="0.25">
      <c r="A52" s="93" t="s">
        <v>90</v>
      </c>
      <c r="B52" s="54" t="e">
        <f>COUNTIF('Grille générale'!F23,"oui")/(COUNTIF('Grille générale'!F23,"oui")+COUNTIF('Grille générale'!F23,"non"))</f>
        <v>#DIV/0!</v>
      </c>
      <c r="C52" s="54" t="e">
        <f>COUNTIF('Grille générale'!G23,"oui")/(COUNTIF('Grille générale'!G23,"oui")+COUNTIF('Grille générale'!G23,"non"))</f>
        <v>#DIV/0!</v>
      </c>
      <c r="D52" s="54" t="e">
        <f>COUNTIF('Grille générale'!H23,"oui")/(COUNTIF('Grille générale'!H23,"oui")+COUNTIF('Grille générale'!H23,"non"))</f>
        <v>#DIV/0!</v>
      </c>
      <c r="E52" s="55" t="e">
        <f>COUNTIF('Grille générale'!I23,"oui")/(COUNTIF('Grille générale'!I23,"oui")+COUNTIF('Grille générale'!I23,"non"))</f>
        <v>#DIV/0!</v>
      </c>
    </row>
    <row r="53" spans="1:5" x14ac:dyDescent="0.25">
      <c r="A53" s="94" t="s">
        <v>91</v>
      </c>
      <c r="B53" s="53" t="e">
        <f>COUNTIF('Grille générale'!F24,"oui")/(COUNTIF('Grille générale'!F24,"oui")+COUNTIF('Grille générale'!F24,"non"))</f>
        <v>#DIV/0!</v>
      </c>
      <c r="C53" s="53" t="e">
        <f>COUNTIF('Grille générale'!G24,"oui")/(COUNTIF('Grille générale'!G24,"oui")+COUNTIF('Grille générale'!G24,"non"))</f>
        <v>#DIV/0!</v>
      </c>
      <c r="D53" s="53" t="e">
        <f>COUNTIF('Grille générale'!H24,"oui")/(COUNTIF('Grille générale'!H24,"oui")+COUNTIF('Grille générale'!H24,"non"))</f>
        <v>#DIV/0!</v>
      </c>
      <c r="E53" s="56" t="e">
        <f>COUNTIF('Grille générale'!I24,"oui")/(COUNTIF('Grille générale'!I24,"oui")+COUNTIF('Grille générale'!I24,"non"))</f>
        <v>#DIV/0!</v>
      </c>
    </row>
    <row r="54" spans="1:5" ht="30" x14ac:dyDescent="0.25">
      <c r="A54" s="95" t="s">
        <v>89</v>
      </c>
      <c r="B54" s="53" t="e">
        <f>COUNTIF('Grille générale'!F25,"oui")/(COUNTIF('Grille générale'!F25,"oui")+COUNTIF('Grille générale'!F25,"non"))</f>
        <v>#DIV/0!</v>
      </c>
      <c r="C54" s="53" t="e">
        <f>COUNTIF('Grille générale'!G25,"oui")/(COUNTIF('Grille générale'!G25,"oui")+COUNTIF('Grille générale'!G25,"non"))</f>
        <v>#DIV/0!</v>
      </c>
      <c r="D54" s="53" t="e">
        <f>COUNTIF('Grille générale'!H25,"oui")/(COUNTIF('Grille générale'!H25,"oui")+COUNTIF('Grille générale'!H25,"non"))</f>
        <v>#DIV/0!</v>
      </c>
      <c r="E54" s="56" t="e">
        <f>COUNTIF('Grille générale'!I25,"oui")/(COUNTIF('Grille générale'!I25,"oui")+COUNTIF('Grille générale'!I25,"non"))</f>
        <v>#DIV/0!</v>
      </c>
    </row>
    <row r="55" spans="1:5" x14ac:dyDescent="0.25">
      <c r="A55" s="94" t="s">
        <v>77</v>
      </c>
      <c r="B55" s="53" t="e">
        <f>COUNTIF('Grille générale'!F34,"oui")/(COUNTIF('Grille générale'!F34,"oui")+COUNTIF('Grille générale'!F34,"non"))</f>
        <v>#DIV/0!</v>
      </c>
      <c r="C55" s="53" t="e">
        <f>COUNTIF('Grille générale'!G34,"oui")/(COUNTIF('Grille générale'!G34,"oui")+COUNTIF('Grille générale'!G34,"non"))</f>
        <v>#DIV/0!</v>
      </c>
      <c r="D55" s="53" t="e">
        <f>COUNTIF('Grille générale'!H34,"oui")/(COUNTIF('Grille générale'!H34,"oui")+COUNTIF('Grille générale'!H34,"non"))</f>
        <v>#DIV/0!</v>
      </c>
      <c r="E55" s="56" t="e">
        <f>COUNTIF('Grille générale'!I34,"oui")/(COUNTIF('Grille générale'!I34,"oui")+COUNTIF('Grille générale'!I34,"non"))</f>
        <v>#DIV/0!</v>
      </c>
    </row>
    <row r="56" spans="1:5" x14ac:dyDescent="0.25">
      <c r="A56" s="94" t="s">
        <v>86</v>
      </c>
      <c r="B56" s="53" t="e">
        <f>COUNTIF('Grille générale'!F35,"oui")/(COUNTIF('Grille générale'!F35,"oui")+COUNTIF('Grille générale'!F35,"non"))</f>
        <v>#DIV/0!</v>
      </c>
      <c r="C56" s="53" t="e">
        <f>COUNTIF('Grille générale'!G35,"oui")/(COUNTIF('Grille générale'!G35,"oui")+COUNTIF('Grille générale'!G35,"non"))</f>
        <v>#DIV/0!</v>
      </c>
      <c r="D56" s="53" t="e">
        <f>COUNTIF('Grille générale'!H35,"oui")/(COUNTIF('Grille générale'!H35,"oui")+COUNTIF('Grille générale'!H35,"non"))</f>
        <v>#DIV/0!</v>
      </c>
      <c r="E56" s="56" t="e">
        <f>COUNTIF('Grille générale'!I35,"oui")/(COUNTIF('Grille générale'!I35,"oui")+COUNTIF('Grille générale'!I35,"non"))</f>
        <v>#DIV/0!</v>
      </c>
    </row>
    <row r="57" spans="1:5" x14ac:dyDescent="0.25">
      <c r="A57" s="94" t="s">
        <v>78</v>
      </c>
      <c r="B57" s="53" t="e">
        <f>COUNTIF('Grille générale'!F36,"oui")/(COUNTIF('Grille générale'!F36,"oui")+COUNTIF('Grille générale'!F36,"non"))</f>
        <v>#DIV/0!</v>
      </c>
      <c r="C57" s="53" t="e">
        <f>COUNTIF('Grille générale'!G36,"oui")/(COUNTIF('Grille générale'!G36,"oui")+COUNTIF('Grille générale'!G36,"non"))</f>
        <v>#DIV/0!</v>
      </c>
      <c r="D57" s="53" t="e">
        <f>COUNTIF('Grille générale'!H36,"oui")/(COUNTIF('Grille générale'!H36,"oui")+COUNTIF('Grille générale'!H36,"non"))</f>
        <v>#DIV/0!</v>
      </c>
      <c r="E57" s="56" t="e">
        <f>COUNTIF('Grille générale'!I36,"oui")/(COUNTIF('Grille générale'!I36,"oui")+COUNTIF('Grille générale'!I36,"non"))</f>
        <v>#DIV/0!</v>
      </c>
    </row>
    <row r="58" spans="1:5" ht="30" x14ac:dyDescent="0.25">
      <c r="A58" s="95" t="s">
        <v>87</v>
      </c>
      <c r="B58" s="53" t="e">
        <f>COUNTIF('Grille générale'!F43,"oui")/(COUNTIF('Grille générale'!F43,"oui")+COUNTIF('Grille générale'!F43,"non"))</f>
        <v>#DIV/0!</v>
      </c>
      <c r="C58" s="53" t="e">
        <f>COUNTIF('Grille générale'!G43,"oui")/(COUNTIF('Grille générale'!G43,"oui")+COUNTIF('Grille générale'!G43,"non"))</f>
        <v>#DIV/0!</v>
      </c>
      <c r="D58" s="53" t="e">
        <f>COUNTIF('Grille générale'!H43,"oui")/(COUNTIF('Grille générale'!H43,"oui")+COUNTIF('Grille générale'!H43,"non"))</f>
        <v>#DIV/0!</v>
      </c>
      <c r="E58" s="56" t="e">
        <f>COUNTIF('Grille générale'!I43,"oui")/(COUNTIF('Grille générale'!I43,"oui")+COUNTIF('Grille générale'!I43,"non"))</f>
        <v>#DIV/0!</v>
      </c>
    </row>
    <row r="59" spans="1:5" ht="30.75" thickBot="1" x14ac:dyDescent="0.3">
      <c r="A59" s="96" t="s">
        <v>88</v>
      </c>
      <c r="B59" s="71" t="e">
        <f>COUNTIF('Grille générale'!F44,"oui")/(COUNTIF('Grille générale'!F44,"oui")+COUNTIF('Grille générale'!F44,"non"))</f>
        <v>#DIV/0!</v>
      </c>
      <c r="C59" s="71" t="e">
        <f>COUNTIF('Grille générale'!G44,"oui")/(COUNTIF('Grille générale'!G44,"oui")+COUNTIF('Grille générale'!G44,"non"))</f>
        <v>#DIV/0!</v>
      </c>
      <c r="D59" s="71" t="e">
        <f>COUNTIF('Grille générale'!H44,"oui")/(COUNTIF('Grille générale'!H44,"oui")+COUNTIF('Grille générale'!H44,"non"))</f>
        <v>#DIV/0!</v>
      </c>
      <c r="E59" s="72" t="e">
        <f>COUNTIF('Grille générale'!I44,"oui")/(COUNTIF('Grille générale'!I44,"oui")+COUNTIF('Grille générale'!I44,"non"))</f>
        <v>#DIV/0!</v>
      </c>
    </row>
  </sheetData>
  <sheetProtection password="D0BC" sheet="1" objects="1" scenarios="1" formatCells="0"/>
  <conditionalFormatting sqref="B12:E19">
    <cfRule type="cellIs" dxfId="7" priority="5" operator="greaterThan">
      <formula>0.7</formula>
    </cfRule>
    <cfRule type="cellIs" dxfId="6" priority="8" operator="lessThan">
      <formula>0.7</formula>
    </cfRule>
  </conditionalFormatting>
  <conditionalFormatting sqref="B39:E45">
    <cfRule type="cellIs" dxfId="5" priority="3" operator="greaterThan">
      <formula>0.7</formula>
    </cfRule>
    <cfRule type="cellIs" dxfId="4" priority="6" operator="lessThan">
      <formula>0.7</formula>
    </cfRule>
  </conditionalFormatting>
  <conditionalFormatting sqref="B27:E31">
    <cfRule type="cellIs" dxfId="3" priority="4" operator="greaterThan">
      <formula>0.7</formula>
    </cfRule>
    <cfRule type="cellIs" dxfId="2" priority="7" operator="lessThan">
      <formula>0.7</formula>
    </cfRule>
  </conditionalFormatting>
  <conditionalFormatting sqref="B52:E59">
    <cfRule type="cellIs" dxfId="1" priority="1" operator="greaterThan">
      <formula>0.7</formula>
    </cfRule>
    <cfRule type="cellIs" dxfId="0" priority="2" operator="lessThan">
      <formula>0.7</formula>
    </cfRule>
  </conditionalFormatting>
  <pageMargins left="0.7" right="0.7" top="0.75" bottom="0.75" header="0.3" footer="0.3"/>
  <pageSetup paperSize="9" scale="7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>
      <selection activeCell="D6" sqref="D6"/>
    </sheetView>
  </sheetViews>
  <sheetFormatPr baseColWidth="10" defaultRowHeight="15" x14ac:dyDescent="0.25"/>
  <sheetData/>
  <sheetProtection password="D0BC" sheet="1" objects="1" scenarios="1"/>
  <pageMargins left="0.7" right="0.7" top="0.75" bottom="0.75" header="0.3" footer="0.3"/>
  <pageSetup paperSize="9" scale="59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Présentation </vt:lpstr>
      <vt:lpstr>Grille générale</vt:lpstr>
      <vt:lpstr>Résultats thématiques</vt:lpstr>
      <vt:lpstr>Radars</vt:lpstr>
      <vt:lpstr>Feuil1</vt:lpstr>
      <vt:lpstr>'Grille générale'!Impression_des_titres</vt:lpstr>
      <vt:lpstr>'Grille générale'!Zone_d_impression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NOYON</dc:creator>
  <cp:lastModifiedBy>BIRON Antoine</cp:lastModifiedBy>
  <cp:lastPrinted>2022-11-09T13:50:19Z</cp:lastPrinted>
  <dcterms:created xsi:type="dcterms:W3CDTF">2022-05-17T21:13:51Z</dcterms:created>
  <dcterms:modified xsi:type="dcterms:W3CDTF">2022-11-10T08:16:12Z</dcterms:modified>
</cp:coreProperties>
</file>